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C:\Users\mplopes01\Documents\2_Boletins\BTL\"/>
    </mc:Choice>
  </mc:AlternateContent>
  <xr:revisionPtr revIDLastSave="0" documentId="13_ncr:1_{BAE0FA26-4BAF-4F01-B156-AAE113B2244C}" xr6:coauthVersionLast="47" xr6:coauthVersionMax="47" xr10:uidLastSave="{00000000-0000-0000-0000-000000000000}"/>
  <workbookProtection workbookAlgorithmName="SHA-512" workbookHashValue="UICARGKKrpq7LD3PjPxUKGUg7YfzYFzAEnAyklCMRTa3ZNia2uucAr1R6irtyd94bU5dJ8itoOfKQKdDWf1NqQ==" workbookSaltValue="p3aKNO+KuAcQOomXzxhZtw==" workbookSpinCount="100000" lockStructure="1"/>
  <bookViews>
    <workbookView xWindow="-108" yWindow="-108" windowWidth="23256" windowHeight="12576" tabRatio="532" xr2:uid="{00000000-000D-0000-FFFF-FFFF00000000}"/>
  </bookViews>
  <sheets>
    <sheet name="Cartões" sheetId="1" r:id="rId1"/>
    <sheet name="Ler+" sheetId="7" r:id="rId2"/>
    <sheet name="T1" sheetId="4" state="hidden" r:id="rId3"/>
    <sheet name="T2" sheetId="5" state="hidden" r:id="rId4"/>
    <sheet name="L1" sheetId="8" state="hidden" r:id="rId5"/>
  </sheets>
  <definedNames>
    <definedName name="Bandeiras">INDEX(#REF!,MATCH(Cartões!$L$1,#REF!,0))</definedName>
    <definedName name="English">#REF!</definedName>
    <definedName name="Español">#REF!</definedName>
    <definedName name="Français">#REF!</definedName>
    <definedName name="Português">#REF!</definedName>
    <definedName name="_xlnm.Print_Area" localSheetId="0">Cartões!$A$1:$W$71</definedName>
    <definedName name="_xlnm.Print_Area" localSheetId="1">'Ler+'!$A$1:$I$33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4" l="1"/>
  <c r="B11" i="4"/>
  <c r="C10" i="4"/>
  <c r="C9" i="4"/>
  <c r="C7" i="4"/>
  <c r="C6" i="4"/>
  <c r="C5" i="4"/>
  <c r="C4" i="4"/>
  <c r="K53" i="1"/>
  <c r="N49" i="1" l="1"/>
  <c r="AC2" i="1" l="1"/>
  <c r="P24" i="1" s="1"/>
  <c r="Y5" i="1"/>
  <c r="Y4" i="1"/>
  <c r="Y3" i="1"/>
  <c r="Y2" i="1"/>
  <c r="Y1" i="1"/>
  <c r="M4" i="1"/>
  <c r="P57" i="1"/>
  <c r="A1" i="8"/>
  <c r="P25" i="1" l="1"/>
  <c r="Y6" i="1"/>
  <c r="P27" i="1" s="1"/>
  <c r="K52" i="1"/>
  <c r="A3" i="8"/>
  <c r="C7" i="7" s="1"/>
  <c r="A13" i="8"/>
  <c r="A8" i="8"/>
  <c r="AA11" i="1" l="1"/>
  <c r="AA1" i="1"/>
  <c r="AA6" i="1"/>
  <c r="AA15" i="1" l="1"/>
  <c r="F25" i="1" s="1"/>
  <c r="P26" i="1" l="1"/>
  <c r="P28" i="1" s="1"/>
  <c r="L28" i="1" s="1"/>
  <c r="B67" i="1"/>
  <c r="A1" i="5"/>
  <c r="A1" i="4"/>
  <c r="A23" i="5" l="1"/>
  <c r="A3" i="5"/>
  <c r="A6" i="1" s="1"/>
  <c r="A38" i="5"/>
  <c r="E63" i="1" s="1"/>
  <c r="A18" i="5"/>
  <c r="C21" i="1" s="1"/>
  <c r="A33" i="5"/>
  <c r="E61" i="1" s="1"/>
  <c r="A13" i="5"/>
  <c r="C14" i="1" s="1"/>
  <c r="A28" i="5"/>
  <c r="E57" i="1" s="1"/>
  <c r="A8" i="5"/>
  <c r="C7" i="1" s="1"/>
  <c r="Z2" i="1"/>
  <c r="Z3" i="1" s="1"/>
  <c r="L49" i="1" s="1"/>
  <c r="P49" i="1" s="1"/>
  <c r="C17" i="4"/>
  <c r="A17" i="4"/>
  <c r="A5" i="1" s="1"/>
  <c r="C27" i="4"/>
  <c r="C11" i="7"/>
  <c r="A23" i="8"/>
  <c r="C24" i="7" s="1"/>
  <c r="C20" i="7"/>
  <c r="A18" i="8"/>
  <c r="C22" i="7" s="1"/>
  <c r="C22" i="4"/>
  <c r="P48" i="1" s="1"/>
  <c r="G31" i="4"/>
  <c r="G36" i="4"/>
  <c r="F51" i="1" s="1"/>
  <c r="I16" i="4"/>
  <c r="I1" i="4"/>
  <c r="E50" i="1" s="1"/>
  <c r="I6" i="4"/>
  <c r="E53" i="1" s="1"/>
  <c r="I11" i="4"/>
  <c r="E49" i="1" s="1"/>
  <c r="E26" i="4"/>
  <c r="L27" i="1" s="1"/>
  <c r="E31" i="4"/>
  <c r="L25" i="1" s="1"/>
  <c r="G26" i="4"/>
  <c r="E16" i="4"/>
  <c r="A2" i="1" s="1"/>
  <c r="A37" i="4"/>
  <c r="L24" i="1" s="1"/>
  <c r="E21" i="4"/>
  <c r="C24" i="1" s="1"/>
  <c r="G21" i="4"/>
  <c r="C18" i="1" s="1"/>
  <c r="G1" i="4"/>
  <c r="C19" i="1" s="1"/>
  <c r="G11" i="4"/>
  <c r="G16" i="4"/>
  <c r="C19" i="7" s="1"/>
  <c r="G6" i="4"/>
  <c r="C11" i="1" s="1"/>
  <c r="A32" i="4"/>
  <c r="O66" i="1" s="1"/>
  <c r="A27" i="4"/>
  <c r="B66" i="1" s="1"/>
  <c r="E11" i="4"/>
  <c r="K9" i="1" s="1"/>
  <c r="E6" i="4"/>
  <c r="C28" i="1" s="1"/>
  <c r="E1" i="4"/>
  <c r="C17" i="1" s="1"/>
  <c r="A22" i="4"/>
  <c r="C68" i="1" s="1"/>
  <c r="E52" i="1" l="1"/>
  <c r="A4" i="1"/>
  <c r="P50" i="1"/>
  <c r="P51" i="1" s="1"/>
  <c r="Q28" i="1"/>
  <c r="J16" i="1"/>
  <c r="D2" i="7"/>
  <c r="C57" i="1"/>
  <c r="C16" i="1"/>
  <c r="C10" i="7"/>
  <c r="Q26" i="1"/>
  <c r="Q25" i="1"/>
  <c r="C10" i="1"/>
  <c r="Q27" i="1"/>
  <c r="P21" i="1"/>
  <c r="Q24" i="1"/>
  <c r="C23" i="1"/>
  <c r="P52" i="1" l="1"/>
  <c r="P53" i="1" s="1"/>
</calcChain>
</file>

<file path=xl/sharedStrings.xml><?xml version="1.0" encoding="utf-8"?>
<sst xmlns="http://schemas.openxmlformats.org/spreadsheetml/2006/main" count="218" uniqueCount="201">
  <si>
    <t>*</t>
  </si>
  <si>
    <t>Nº Contribuinte:</t>
  </si>
  <si>
    <t>Assinatura:</t>
  </si>
  <si>
    <t>Data:</t>
  </si>
  <si>
    <t>Português</t>
  </si>
  <si>
    <t>English</t>
  </si>
  <si>
    <t>Español</t>
  </si>
  <si>
    <t>Campos Obrigatórios</t>
  </si>
  <si>
    <t>Required Fields</t>
  </si>
  <si>
    <t>Campos Obligatórios</t>
  </si>
  <si>
    <t>NIF:</t>
  </si>
  <si>
    <t>Signature:</t>
  </si>
  <si>
    <t>Firma:</t>
  </si>
  <si>
    <t>Date:</t>
  </si>
  <si>
    <t>Fecha:</t>
  </si>
  <si>
    <t>Para aceder às instalações da FIL durante a feira é necessário estar devidamente acreditado.</t>
  </si>
  <si>
    <t>For accessing FIL premises during the exhibition it is necessary to be duly certified.</t>
  </si>
  <si>
    <t>Français</t>
  </si>
  <si>
    <t>Pour accéder à la FIL lors de la foire, vous devez être dûment accrédité.</t>
  </si>
  <si>
    <t>Nº Contribuable:</t>
  </si>
  <si>
    <t>Estes cartões são nominais e intransmissíveis, sob pena da sua apreensão, sendo obrigatório o seu uso visível, sempre que o utente se encontre no recinto da Feira.</t>
  </si>
  <si>
    <t>These badges are nominal and non-transferable, under penalty of confiscation and must be visible whenever the exhibitor enters the exhibition’s premisses.</t>
  </si>
  <si>
    <t>Estos pases son nominales e intransferibles, pudiendo ser retirados, es obligatorio su uso visible, siempre que el usuario se encuentre en el recinto de la Feria.</t>
  </si>
  <si>
    <t>Ces cartes sont nominales et non transférable, sous peine de confiscation, et doit utiliser ses visible lorsque l'utilisateur est dans la Foire.</t>
  </si>
  <si>
    <t>VAT Number:</t>
  </si>
  <si>
    <t>Nom de l'Entreprise de montage:</t>
  </si>
  <si>
    <t>Nome da Empresa montadora:</t>
  </si>
  <si>
    <t>Nom du Responsable pour le montage:</t>
  </si>
  <si>
    <t>Nombre del Responsable por el montaje:</t>
  </si>
  <si>
    <t>Nome da Empresa Expositora:</t>
  </si>
  <si>
    <t>Nombre de la Empresa Expositora:</t>
  </si>
  <si>
    <t>Company Name Exhibitor:</t>
  </si>
  <si>
    <t>Nom de l'Entreprise Exposant:</t>
  </si>
  <si>
    <t>Name of the assembler Company</t>
  </si>
  <si>
    <t>Nº DE CARTÕES DE MONTAGEM / DESMONTAGEM PARA EXPOSITOR E MONTADOR:</t>
  </si>
  <si>
    <t>Nome do Responsável pela montagem:</t>
  </si>
  <si>
    <t>NÚMERO DE PASES DE MONTAJE / DESMONTAJE PARA EXPOSITOR Y MONTADOR:</t>
  </si>
  <si>
    <t>NOMBRE DE CARTES DE MONTAGE / DEMONTAGE POUR EXPOSANT ET ASSEMBLEUR:</t>
  </si>
  <si>
    <t>Nombre de la Empresa de montaje:</t>
  </si>
  <si>
    <t>A Credencial de Montagem confere ao Expositor / Empresa montadora o direito de iniciar os trabalhos de montagem no seu Stand. Este documento só pode ser levantado na TESOURARIA da FIL, após a liquidação de todos os débitos do expositor.
Os cartões só são válidos durante os períodos definidos para a montagem e desmontagem da Feira. O expositor deve enviar à FIL (até 15 dias antes do início da montagem) o nome da Empresa montadora bem como a identificação da pessoa responsável pela montagem, a fim de serem emitidos os cartões de montagem e desmontagem.
Estes cartões não são nominativos, sendo obrigatório a sua utilização.</t>
  </si>
  <si>
    <t>La Credencial de Montaje confiere al Expositor / Empresa de montaje el derecho a iniciar el montaje en su stand. Este documento tan sólo se puede obtener en la Tesorería da la FIL, tras el abono de todas las facturas del expositor.
Las tarjetas sólo son válidas durante los períodos establecidos para el montaje y desmontaje de la Feria. El expositor debe enviar a la FIL (hasta 15 días antes del inicio del montaje)  el nombre de la Empresa que se encargará de la tarea como los datos de la persona responsable del montaje, para que se les suministren las tarjetas de montaje y desmontaje. 
Estas tarjetas no son nominativas, pero es obligatorio su utilización.</t>
  </si>
  <si>
    <t>La Credential Assemblée donne a l'Exposant / Entreprise de montage le droit de commencer à monter leurs stands. Ce document peut être obtenu que dans le TRÉSOR DE FIL, après paiement de toutes les factures de l'Exposant.
Les cartes sont valables uniquement pendant des périodes déterminées pour le montage et le démontage de la Foire. L'Exposant doit envoyer a la FIL (jusqu'à 15 jours avant le début de l'assemblage) le nom de l'Entreprise de Montage aussi bien que les données de la personne responsable de l'installation, pour émettre des cartes de montage et de démontage.
Ces cartes ne sont pas nominatifs, et doivent utiliser.</t>
  </si>
  <si>
    <t>unid.</t>
  </si>
  <si>
    <t>unit</t>
  </si>
  <si>
    <t>●</t>
  </si>
  <si>
    <t>Champs Obligatoires</t>
  </si>
  <si>
    <t>CARTÕES DE MONTAGEM / DESMONTAGEM</t>
  </si>
  <si>
    <t>CARDS OF ASSEMBLY / DISMANTLING</t>
  </si>
  <si>
    <t>PASES DE MONTAJE / DESMONTAJE</t>
  </si>
  <si>
    <t>CARTES DE MONTAGE / DEMONTAGE</t>
  </si>
  <si>
    <t>CARTÕES DE EXPOSITOR</t>
  </si>
  <si>
    <t xml:space="preserve">CARDS OF EXHIBITOR'S </t>
  </si>
  <si>
    <t>PASES DE EXPOSITOR</t>
  </si>
  <si>
    <t>CARTES DE EXPOSANT</t>
  </si>
  <si>
    <t>The Assembly Certification grants the Exhibitor/assembly Company the right to start the assembly works in the Stand. 
This document can only be requested at FIL Cashier’s Office, upon payment of all the charges of the Exhibitor.
The cards are only valid during the pre-defined periods for the assembly and dismantling of the Exhibition.
The exhibitor should provide FIL (within 15 days before the beginning of the assembly) the name of the assembly Company and the identification of the person in charge of the assembly, in order to be issued de assembly/dismantling cards. 
These cards are not nominative, being obligatory its use.</t>
  </si>
  <si>
    <t>NUMBER OF ASSEMBLY / DISMANTLING CARDS FOR EXHIBITOR AND ASSEMBLER:</t>
  </si>
  <si>
    <t>Devem ser levantados no Serviço de Apoio ao Cliente (Localizado no Grande Hall)</t>
  </si>
  <si>
    <t>Se recogen en el Servicio de Apoyo al Cliente    (Situado en el Gran Hall)</t>
  </si>
  <si>
    <t>Doivent être ramassés au Bureau d'Accueil du Client.  (Situé dans le Gran Hall)</t>
  </si>
  <si>
    <t>They are collected in the Customer Support Service (Located in the Great Hall)</t>
  </si>
  <si>
    <t>m2</t>
  </si>
  <si>
    <t>L.T.</t>
  </si>
  <si>
    <t>Compra</t>
  </si>
  <si>
    <t>Purchase</t>
  </si>
  <si>
    <t>Acheter</t>
  </si>
  <si>
    <t xml:space="preserve"> Sólo podrán acceder a las instalaciones de FIL durante la feria las personas debidamente acreditadas.</t>
  </si>
  <si>
    <t>Campo Obrigatório</t>
  </si>
  <si>
    <t>Required Field</t>
  </si>
  <si>
    <t>Campo Obligatorio</t>
  </si>
  <si>
    <t>Champ Obligatoire</t>
  </si>
  <si>
    <t>O Expositor só pode comprar Cartões de Expositor adicionais até ao dobro dos cartões  a que tem direito em função dos metros comprados.</t>
  </si>
  <si>
    <t>Tem direito a:</t>
  </si>
  <si>
    <t>Tiene derecho a:</t>
  </si>
  <si>
    <t>Total Requisitados:</t>
  </si>
  <si>
    <t>Total Requested:</t>
  </si>
  <si>
    <t>Total Solicitados:</t>
  </si>
  <si>
    <t>Total Demandé:</t>
  </si>
  <si>
    <t>NOME DOS UTILIZADORES:</t>
  </si>
  <si>
    <t>USER’S NAMES:</t>
  </si>
  <si>
    <t>NOMBRE DE LOS USURÁRIOS:</t>
  </si>
  <si>
    <t>NOMS DES UTILISATEURS:</t>
  </si>
  <si>
    <t>The Exhibitor can only buy additional Exhibitor Cards up to double the cards to which he is entitled depending on the meters purchased.</t>
  </si>
  <si>
    <t>El Expositor sólo puede comprar tarjetas de expositor adicionales hasta el doble de las tarjetas a las que tiene derecho en función de los metros comprados.</t>
  </si>
  <si>
    <t>L'Exposant ne peut acheter d'autres Cartes exposants que pour doubler les cartes auxquelles il a droit en fonction des compteurs achetés.</t>
  </si>
  <si>
    <t>Pagamento a favor de:   LISBOA-FEIRAS CONGRESSOS E EVENTOS   (referência)</t>
  </si>
  <si>
    <t>Payment in favor of:    LISBOA-FEIRAS CONGRESSOS E EVENTOS   (reference)</t>
  </si>
  <si>
    <t>Pago a favor de:    LISBOA-FEIRAS CONGRESSOS E EVENTOS   (referencia)</t>
  </si>
  <si>
    <t>Paiement en faveur de:  LISBOA-FEIRAS CONGRESSOS E EVENTOS  (référence)</t>
  </si>
  <si>
    <r>
      <rPr>
        <b/>
        <sz val="9"/>
        <color theme="3"/>
        <rFont val="Calibri"/>
        <family val="2"/>
        <scheme val="minor"/>
      </rPr>
      <t>Caixa Geral de Depósitos –</t>
    </r>
    <r>
      <rPr>
        <b/>
        <sz val="10"/>
        <color theme="3"/>
        <rFont val="Calibri"/>
        <family val="2"/>
        <scheme val="minor"/>
      </rPr>
      <t xml:space="preserve"> IBAN PT50 0035 0557 00028190130 46 – </t>
    </r>
    <r>
      <rPr>
        <b/>
        <sz val="9"/>
        <color theme="3"/>
        <rFont val="Calibri"/>
        <family val="2"/>
        <scheme val="minor"/>
      </rPr>
      <t>BIC/SWIFT:</t>
    </r>
    <r>
      <rPr>
        <b/>
        <sz val="10"/>
        <color theme="3"/>
        <rFont val="Calibri"/>
        <family val="2"/>
        <scheme val="minor"/>
      </rPr>
      <t xml:space="preserve"> CGDIPTPL</t>
    </r>
  </si>
  <si>
    <r>
      <rPr>
        <b/>
        <sz val="9"/>
        <color theme="3"/>
        <rFont val="Calibri"/>
        <family val="2"/>
        <scheme val="minor"/>
      </rPr>
      <t xml:space="preserve">Banco Montepio Geral  -  </t>
    </r>
    <r>
      <rPr>
        <b/>
        <sz val="10"/>
        <color theme="3"/>
        <rFont val="Calibri"/>
        <family val="2"/>
        <scheme val="minor"/>
      </rPr>
      <t>IBAN: PT50 0036 0088 9910 0059 356 91</t>
    </r>
    <r>
      <rPr>
        <b/>
        <sz val="9"/>
        <color theme="3"/>
        <rFont val="Calibri"/>
        <family val="2"/>
        <scheme val="minor"/>
      </rPr>
      <t xml:space="preserve"> -  BIC/SWIFT:</t>
    </r>
    <r>
      <rPr>
        <b/>
        <sz val="10"/>
        <color theme="3"/>
        <rFont val="Calibri"/>
        <family val="2"/>
        <scheme val="minor"/>
      </rPr>
      <t xml:space="preserve"> MPIOPTPL</t>
    </r>
  </si>
  <si>
    <t>Cartões    (NÃO serão emitidos)</t>
  </si>
  <si>
    <t>Cards    (Will NOT be issued)</t>
  </si>
  <si>
    <t>You are entitled to:</t>
  </si>
  <si>
    <t>TOTAL DA REQUISIÇÃO</t>
  </si>
  <si>
    <t>TOTAL REQUEST</t>
  </si>
  <si>
    <t>TOTAL DE LA SOLICITUD</t>
  </si>
  <si>
    <t>TOTAL DE LA DEMANDE</t>
  </si>
  <si>
    <t>Euro</t>
  </si>
  <si>
    <t>Valor</t>
  </si>
  <si>
    <t>Cost</t>
  </si>
  <si>
    <t>Coût</t>
  </si>
  <si>
    <t>Indique m2 requisitados</t>
  </si>
  <si>
    <t>Indicate sqm Requested</t>
  </si>
  <si>
    <t>Indique m2 Solicitados</t>
  </si>
  <si>
    <t>Indiquer m2 Demandé</t>
  </si>
  <si>
    <t>ATENÇÃO!  Excedeu</t>
  </si>
  <si>
    <t>ATTENTION!  Exceeded</t>
  </si>
  <si>
    <t>¡ATENCIÓN!  Excedió</t>
  </si>
  <si>
    <t>ATTENTION!  Dépassé</t>
  </si>
  <si>
    <t>Cartão   (NÂO será emitido)</t>
  </si>
  <si>
    <t>Card   (Will NOT be issued)</t>
  </si>
  <si>
    <t>Carte   (NE sera pas émis)</t>
  </si>
  <si>
    <t xml:space="preserve">  Language / Idioma / Idiome</t>
  </si>
  <si>
    <t>Pase   (NO se emitirá)</t>
  </si>
  <si>
    <t>Pases    (NO se emitirán)</t>
  </si>
  <si>
    <t>1º dia de Feira</t>
  </si>
  <si>
    <t>Entrega de Stand</t>
  </si>
  <si>
    <t>TOTAL</t>
  </si>
  <si>
    <t>Enviar para:</t>
  </si>
  <si>
    <t>Send to:</t>
  </si>
  <si>
    <t>Enviar a:</t>
  </si>
  <si>
    <t>Envoyer à:</t>
  </si>
  <si>
    <t>Atenção!</t>
  </si>
  <si>
    <t>Attention!</t>
  </si>
  <si>
    <t>¡Atención!</t>
  </si>
  <si>
    <t>Name of the Responsable for the setting-up:</t>
  </si>
  <si>
    <t>Ler</t>
  </si>
  <si>
    <t>Read</t>
  </si>
  <si>
    <t>Leer</t>
  </si>
  <si>
    <t>Lire</t>
  </si>
  <si>
    <t>LISBOA-FEIRAS CONGRESSOS E EVENTOS-FCE / ASSOCIAÇÃO EMPRESARIAL</t>
  </si>
  <si>
    <t>Rua do Bojador, Parque das Nações   -   1998-010 Lisboa   -   PORTUGAL</t>
  </si>
  <si>
    <t>Último dia de Desmontagem</t>
  </si>
  <si>
    <t>Fax: 00-351-21-892 17 54</t>
  </si>
  <si>
    <t>cliente.fil@ccl.fil.pt</t>
  </si>
  <si>
    <t>T: 00-351-21-892 15 71/72</t>
  </si>
  <si>
    <t>Requisições durante a Montagem e Realização tem um AGRAVAMENTO de 30% e está sujeita à disponibilidade do produto</t>
  </si>
  <si>
    <t>Requisitions during the Setting-up and Realization have a PENALTY of 30% and is subject to availability of the product</t>
  </si>
  <si>
    <t>Solicitudes durante el Montaje y Realización tienen un INCREMENTO de 30% y estan sujetas a la disponibilidad del producto</t>
  </si>
  <si>
    <t>Les demandes lors de l'Assemblage et de Réalisation a AUGMENTÉ de 30% et sous réserve de disponibilité du produit</t>
  </si>
  <si>
    <r>
      <rPr>
        <b/>
        <sz val="10"/>
        <color theme="3"/>
        <rFont val="Calibri"/>
        <family val="2"/>
      </rPr>
      <t>UNICRE</t>
    </r>
    <r>
      <rPr>
        <b/>
        <sz val="9"/>
        <color theme="3"/>
        <rFont val="Calibri"/>
        <family val="2"/>
      </rPr>
      <t xml:space="preserve">  </t>
    </r>
    <r>
      <rPr>
        <b/>
        <sz val="8"/>
        <color theme="3"/>
        <rFont val="Calibri"/>
        <family val="2"/>
      </rPr>
      <t>(VISA, Mastercard, American Express)</t>
    </r>
  </si>
  <si>
    <t>https://pagamentos.reduniq.pt/payments/3123865/cclfil/</t>
  </si>
  <si>
    <t>Pode comprar até:</t>
  </si>
  <si>
    <t>You can buy up to:</t>
  </si>
  <si>
    <t>Puedes comprar hasta:</t>
  </si>
  <si>
    <t>(os dados recolhidos são facultados pelo titular no quadro das obrigações contratuais com a Lisboa-FCE e serão mantidos enquanto durar tal relação e para esse efeito)</t>
  </si>
  <si>
    <t>(data collected is provided by the bank / identification cardholder within the framework of the contractual obligations with Lisboa-FCE and will be kept for the length of the contractual relationship and for that effect)</t>
  </si>
  <si>
    <t>(los datos recogidos serán proporcionados por el titular en el marco de las obligaciones contractuales con Lisboa-FCE y serán mantenidos  mientras dure la relación contractual y para ese efecto)</t>
  </si>
  <si>
    <t>les données collectées sont fournies par le titulaire dans le cadre des obligations contractuelles avec Lisbon-FCE et seront conservées pendant la durée de cette relation et à cette fin</t>
  </si>
  <si>
    <t>Livre-Trânsito</t>
  </si>
  <si>
    <t>NIPC:  503 657 891</t>
  </si>
  <si>
    <t>Desconto</t>
  </si>
  <si>
    <t>Nº Bilhetes  +  Preço</t>
  </si>
  <si>
    <t>Restante Pagamento até:</t>
  </si>
  <si>
    <t>Remaining Payment until:</t>
  </si>
  <si>
    <t>Restante Pago hasta:</t>
  </si>
  <si>
    <t>Restant Paiement jusqu'à:</t>
  </si>
  <si>
    <t>Estes cartões destinam-se às pessoas que irão prestar serviço no stand durante a realização da feira. O seu nº é proporcional à área ocupada</t>
  </si>
  <si>
    <t>These cards are intended for people that will be providing service at the stand during the exhibition. Its number will be in proportion with the occupied area</t>
  </si>
  <si>
    <t>Estos pases están destinados a las personas que trabajarán en los stands durante la realización de la feria. Su número es proporcional a la superficie del stand</t>
  </si>
  <si>
    <t>Ces cartes sont réservées aux utilisateurs du stand durant la réalisation de la Foire. Le numéro est proportionnel à la superficie occupée</t>
  </si>
  <si>
    <t>Formulário de envio de documento comprovativo de pagamento:</t>
  </si>
  <si>
    <t>Payment proof document submission form:</t>
  </si>
  <si>
    <t>Formulario de envío de comprobante de pago:</t>
  </si>
  <si>
    <t>Formulaire de soumission de justificatif de paiement :</t>
  </si>
  <si>
    <t>https://www.fil.pt/documentos-envio/</t>
  </si>
  <si>
    <t>CARTÕES SUPLEMENTARES</t>
  </si>
  <si>
    <t>SUPPLEMENTAL CARDS</t>
  </si>
  <si>
    <t>TARJETAS ADICIONALES</t>
  </si>
  <si>
    <t>CARTES SUPPLÉMENTAIRES</t>
  </si>
  <si>
    <t>Pouvez acheter jusqu'à:</t>
  </si>
  <si>
    <t>Vous avez droit à:</t>
  </si>
  <si>
    <t>á</t>
  </si>
  <si>
    <t>IVA (ler Normas)</t>
  </si>
  <si>
    <t>VAT (read Rules)</t>
  </si>
  <si>
    <t>IVA (leer Normas)</t>
  </si>
  <si>
    <t>TVA (lire Règles)</t>
  </si>
  <si>
    <t>A desistência de serviços solicitados só poderá ser feita até ao 4º dia antes do período de montagem, a partir desta data 
não haverá lugar à devolução do valor pago.</t>
  </si>
  <si>
    <t>The cancellation of requested services will only be accepted up until the 4th day before the setting up period, 
after that we will be unable to refund you.</t>
  </si>
  <si>
    <t>La cancelación de los servicios solicitados, sólo se podrá hacer hasta el 4º día antes del período de montaje, a partir de 
esa fecha no habrá lugar a la devolución del pago.</t>
  </si>
  <si>
    <t>Le retrait des services demandés devrait être fait pour le 4ème jour avant la période de mise en place, à compter de ce jour, 
il n'y aura pas de remboursement de la somme versée.</t>
  </si>
  <si>
    <t>Data limite de Inscrição até:</t>
  </si>
  <si>
    <t>Deadline for Registration until:</t>
  </si>
  <si>
    <t>Fecha Límite de Inscripción hasta:</t>
  </si>
  <si>
    <t>Date limite d'Inscription jusqu'au:</t>
  </si>
  <si>
    <t>REQUISIÇÃO DE CARTÕES DE LIVRE TRÂNSITO</t>
  </si>
  <si>
    <t>REQUEST FOR FREE TRANSIT CARDS</t>
  </si>
  <si>
    <t>SOLICITUD DE TARJETAS DE LIBRE TRÁNSITO</t>
  </si>
  <si>
    <t>DEMANDE DE CARTES DE TRÂNSIT GRATUIT</t>
  </si>
  <si>
    <t>Inscrição + 1º Pagamento</t>
  </si>
  <si>
    <t>Pagamento Total do Espaço</t>
  </si>
  <si>
    <t>BTL 2024</t>
  </si>
  <si>
    <r>
      <rPr>
        <b/>
        <sz val="10"/>
        <color theme="3"/>
        <rFont val="Calibri"/>
        <family val="2"/>
        <scheme val="minor"/>
      </rPr>
      <t>1º</t>
    </r>
    <r>
      <rPr>
        <sz val="8"/>
        <color theme="3"/>
        <rFont val="Calibri"/>
        <family val="2"/>
        <scheme val="minor"/>
      </rPr>
      <t xml:space="preserve"> dia Montagem + </t>
    </r>
    <r>
      <rPr>
        <b/>
        <sz val="10"/>
        <color theme="3"/>
        <rFont val="Calibri"/>
        <family val="2"/>
        <scheme val="minor"/>
      </rPr>
      <t>P</t>
    </r>
    <r>
      <rPr>
        <sz val="10"/>
        <color theme="3"/>
        <rFont val="Calibri"/>
        <family val="2"/>
        <scheme val="minor"/>
      </rPr>
      <t>ag</t>
    </r>
    <r>
      <rPr>
        <sz val="8"/>
        <color theme="3"/>
        <rFont val="Calibri"/>
        <family val="2"/>
        <scheme val="minor"/>
      </rPr>
      <t xml:space="preserve">. Total </t>
    </r>
    <r>
      <rPr>
        <b/>
        <sz val="10"/>
        <color theme="3"/>
        <rFont val="Calibri"/>
        <family val="2"/>
        <scheme val="minor"/>
      </rPr>
      <t>S</t>
    </r>
    <r>
      <rPr>
        <sz val="8"/>
        <color theme="3"/>
        <rFont val="Calibri"/>
        <family val="2"/>
        <scheme val="minor"/>
      </rPr>
      <t>erviços</t>
    </r>
  </si>
  <si>
    <r>
      <rPr>
        <b/>
        <sz val="10"/>
        <color theme="3"/>
        <rFont val="Calibri"/>
        <family val="2"/>
        <scheme val="minor"/>
      </rPr>
      <t>S</t>
    </r>
    <r>
      <rPr>
        <sz val="8"/>
        <color theme="3"/>
        <rFont val="Calibri"/>
        <family val="2"/>
        <scheme val="minor"/>
      </rPr>
      <t xml:space="preserve">erviços + </t>
    </r>
    <r>
      <rPr>
        <b/>
        <sz val="10"/>
        <color theme="3"/>
        <rFont val="Calibri"/>
        <family val="2"/>
        <scheme val="minor"/>
      </rPr>
      <t>A</t>
    </r>
    <r>
      <rPr>
        <sz val="8"/>
        <color theme="3"/>
        <rFont val="Calibri"/>
        <family val="2"/>
        <scheme val="minor"/>
      </rPr>
      <t xml:space="preserve">rtes + </t>
    </r>
    <r>
      <rPr>
        <b/>
        <sz val="11"/>
        <color theme="3"/>
        <rFont val="Calibri"/>
        <family val="2"/>
        <scheme val="minor"/>
      </rPr>
      <t>C</t>
    </r>
    <r>
      <rPr>
        <sz val="8"/>
        <color theme="3"/>
        <rFont val="Calibri"/>
        <family val="2"/>
        <scheme val="minor"/>
      </rPr>
      <t xml:space="preserve">atálogo + </t>
    </r>
    <r>
      <rPr>
        <b/>
        <sz val="10"/>
        <color theme="3"/>
        <rFont val="Calibri"/>
        <family val="2"/>
        <scheme val="minor"/>
      </rPr>
      <t>S</t>
    </r>
    <r>
      <rPr>
        <sz val="8"/>
        <color theme="3"/>
        <rFont val="Calibri"/>
        <family val="2"/>
        <scheme val="minor"/>
      </rPr>
      <t>tand Próp.</t>
    </r>
  </si>
  <si>
    <r>
      <t xml:space="preserve">Ùltimo dia Montagem   +   </t>
    </r>
    <r>
      <rPr>
        <b/>
        <sz val="8"/>
        <color theme="3"/>
        <rFont val="Calibri"/>
        <family val="2"/>
        <scheme val="minor"/>
      </rPr>
      <t>Bilhetes</t>
    </r>
  </si>
  <si>
    <r>
      <t xml:space="preserve">Último dia Feira + </t>
    </r>
    <r>
      <rPr>
        <b/>
        <sz val="8"/>
        <color theme="3"/>
        <rFont val="Calibri"/>
        <family val="2"/>
        <scheme val="minor"/>
      </rPr>
      <t>1º Desmontagem</t>
    </r>
  </si>
  <si>
    <r>
      <rPr>
        <b/>
        <sz val="10"/>
        <color theme="3"/>
        <rFont val="Calibri"/>
        <family val="2"/>
        <scheme val="minor"/>
      </rPr>
      <t>1</t>
    </r>
    <r>
      <rPr>
        <sz val="8"/>
        <color theme="3"/>
        <rFont val="Calibri"/>
        <family val="2"/>
        <scheme val="minor"/>
      </rPr>
      <t xml:space="preserve">º dia Desmontagem  + </t>
    </r>
    <r>
      <rPr>
        <b/>
        <sz val="8"/>
        <color theme="3"/>
        <rFont val="Calibri"/>
        <family val="2"/>
        <scheme val="minor"/>
      </rPr>
      <t>Dev. Stand</t>
    </r>
  </si>
  <si>
    <t>28 de Fevereiro a 03 de Março de 2024</t>
  </si>
  <si>
    <t>February 28 to March 3, 2024</t>
  </si>
  <si>
    <t>28 de Febrero al 03 de Marzo de 2024</t>
  </si>
  <si>
    <t>28 Février au 03 Mars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</si>
</sst>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 /\ mm\ /\ yyyy"/>
    <numFmt numFmtId="165" formatCode="dd\ \/\ mm\ \/\ yyyy"/>
    <numFmt numFmtId="166" formatCode="dd/mm/yy;@"/>
  </numFmts>
  <fonts count="81" x14ac:knownFonts="1">
    <font>
      <sz val="10"/>
      <name val="Arial"/>
    </font>
    <font>
      <sz val="10"/>
      <color theme="1"/>
      <name val="Bookman Old Style"/>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sz val="10"/>
      <name val="Arial"/>
      <family val="2"/>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u/>
      <sz val="10"/>
      <color theme="10"/>
      <name val="Arial"/>
      <family val="2"/>
    </font>
    <font>
      <sz val="8"/>
      <color theme="3"/>
      <name val="Calibri"/>
      <family val="2"/>
    </font>
    <font>
      <b/>
      <u/>
      <sz val="8"/>
      <color theme="3"/>
      <name val="Calibri"/>
      <family val="2"/>
    </font>
    <font>
      <sz val="9"/>
      <color theme="3"/>
      <name val="Calibri"/>
      <family val="2"/>
    </font>
    <font>
      <b/>
      <sz val="9"/>
      <color theme="3"/>
      <name val="Calibri"/>
      <family val="2"/>
    </font>
    <font>
      <i/>
      <sz val="8"/>
      <color theme="3"/>
      <name val="Calibri"/>
      <family val="2"/>
    </font>
    <font>
      <sz val="8"/>
      <name val="Calibri"/>
      <family val="2"/>
    </font>
    <font>
      <sz val="8"/>
      <color theme="0"/>
      <name val="Calibri"/>
      <family val="2"/>
    </font>
    <font>
      <b/>
      <sz val="10"/>
      <color theme="3"/>
      <name val="Calibri"/>
      <family val="2"/>
    </font>
    <font>
      <sz val="8"/>
      <color rgb="FF1F497D"/>
      <name val="Calibri"/>
      <family val="2"/>
    </font>
    <font>
      <b/>
      <sz val="8"/>
      <name val="Calibri"/>
      <family val="2"/>
    </font>
    <font>
      <b/>
      <sz val="8"/>
      <color rgb="FF1F497D"/>
      <name val="Calibri"/>
      <family val="2"/>
    </font>
    <font>
      <sz val="9"/>
      <name val="Calibri"/>
      <family val="2"/>
    </font>
    <font>
      <b/>
      <sz val="8"/>
      <color theme="3"/>
      <name val="Calibri"/>
      <family val="2"/>
      <scheme val="minor"/>
    </font>
    <font>
      <sz val="8"/>
      <color theme="3"/>
      <name val="Calibri"/>
      <family val="2"/>
      <scheme val="minor"/>
    </font>
    <font>
      <b/>
      <sz val="10"/>
      <color theme="3"/>
      <name val="Calibri"/>
      <family val="2"/>
      <scheme val="minor"/>
    </font>
    <font>
      <b/>
      <sz val="8"/>
      <color theme="3"/>
      <name val="Calibri"/>
      <family val="2"/>
    </font>
    <font>
      <b/>
      <sz val="8"/>
      <color rgb="FF0000CC"/>
      <name val="Calibri"/>
      <family val="2"/>
    </font>
    <font>
      <sz val="8"/>
      <color theme="4"/>
      <name val="Calibri"/>
      <family val="2"/>
      <scheme val="minor"/>
    </font>
    <font>
      <b/>
      <sz val="8"/>
      <color rgb="FFFF0000"/>
      <name val="Calibri"/>
      <family val="2"/>
    </font>
    <font>
      <u/>
      <sz val="8"/>
      <color theme="10"/>
      <name val="Calibri"/>
      <family val="2"/>
    </font>
    <font>
      <sz val="8"/>
      <name val="Arial"/>
      <family val="2"/>
    </font>
    <font>
      <sz val="8"/>
      <color theme="9" tint="-0.249977111117893"/>
      <name val="Calibri"/>
      <family val="2"/>
      <scheme val="minor"/>
    </font>
    <font>
      <sz val="8"/>
      <name val="Calibri"/>
      <family val="2"/>
      <scheme val="minor"/>
    </font>
    <font>
      <b/>
      <sz val="8"/>
      <color theme="0"/>
      <name val="Calibri"/>
      <family val="2"/>
    </font>
    <font>
      <sz val="8"/>
      <color theme="9" tint="-0.249977111117893"/>
      <name val="Calibri"/>
      <family val="2"/>
    </font>
    <font>
      <sz val="8"/>
      <color theme="8"/>
      <name val="Calibri"/>
      <family val="2"/>
    </font>
    <font>
      <b/>
      <sz val="9"/>
      <color theme="3"/>
      <name val="Calibri"/>
      <family val="2"/>
      <scheme val="minor"/>
    </font>
    <font>
      <b/>
      <sz val="8"/>
      <color rgb="FFFF0000"/>
      <name val="Rockwell Extra Bold"/>
      <family val="1"/>
    </font>
    <font>
      <b/>
      <u/>
      <sz val="8"/>
      <color rgb="FF1F497D"/>
      <name val="Calibri"/>
      <family val="2"/>
    </font>
    <font>
      <sz val="8"/>
      <color theme="1" tint="4.9989318521683403E-2"/>
      <name val="Calibri"/>
      <family val="2"/>
    </font>
    <font>
      <sz val="8"/>
      <color theme="3" tint="0.39997558519241921"/>
      <name val="Calibri"/>
      <family val="2"/>
    </font>
    <font>
      <b/>
      <sz val="16"/>
      <color theme="3"/>
      <name val="Calibri"/>
      <family val="2"/>
      <scheme val="minor"/>
    </font>
    <font>
      <sz val="9"/>
      <color theme="1"/>
      <name val="Calibri"/>
      <family val="2"/>
    </font>
    <font>
      <sz val="8"/>
      <color theme="1"/>
      <name val="Calibri"/>
      <family val="2"/>
    </font>
    <font>
      <b/>
      <u/>
      <sz val="8"/>
      <color rgb="FF92D050"/>
      <name val="Calibri"/>
      <family val="2"/>
    </font>
    <font>
      <b/>
      <u/>
      <sz val="12"/>
      <color theme="3"/>
      <name val="Calibri"/>
      <family val="2"/>
    </font>
    <font>
      <b/>
      <sz val="9"/>
      <color theme="0"/>
      <name val="Calibri"/>
      <family val="2"/>
    </font>
    <font>
      <b/>
      <u/>
      <sz val="9"/>
      <color rgb="FF0000FF"/>
      <name val="Arial"/>
      <family val="2"/>
    </font>
    <font>
      <sz val="7"/>
      <name val="Calibri"/>
      <family val="2"/>
      <scheme val="minor"/>
    </font>
    <font>
      <b/>
      <u/>
      <sz val="9"/>
      <color theme="10"/>
      <name val="Arial"/>
      <family val="2"/>
    </font>
    <font>
      <b/>
      <u/>
      <sz val="9"/>
      <color rgb="FF0000FF"/>
      <name val="Calibri"/>
      <family val="2"/>
      <scheme val="minor"/>
    </font>
    <font>
      <b/>
      <u/>
      <sz val="7"/>
      <color theme="10"/>
      <name val="Arial"/>
      <family val="2"/>
    </font>
    <font>
      <b/>
      <u/>
      <sz val="8"/>
      <color theme="10"/>
      <name val="Calibri"/>
      <family val="2"/>
    </font>
    <font>
      <sz val="8"/>
      <color theme="9"/>
      <name val="Calibri"/>
      <family val="2"/>
    </font>
    <font>
      <b/>
      <sz val="8"/>
      <color theme="1" tint="4.9989318521683403E-2"/>
      <name val="Calibri"/>
      <family val="2"/>
    </font>
    <font>
      <b/>
      <u/>
      <sz val="8"/>
      <color theme="10"/>
      <name val="Calibri"/>
      <family val="2"/>
      <scheme val="minor"/>
    </font>
    <font>
      <u/>
      <sz val="10"/>
      <color rgb="FF0000FF"/>
      <name val="Wingdings 3"/>
      <family val="1"/>
      <charset val="2"/>
    </font>
    <font>
      <sz val="10"/>
      <color theme="3"/>
      <name val="Calibri"/>
      <family val="2"/>
      <scheme val="minor"/>
    </font>
    <font>
      <b/>
      <sz val="11"/>
      <color theme="3"/>
      <name val="Calibri"/>
      <family val="2"/>
      <scheme val="minor"/>
    </font>
    <font>
      <sz val="9"/>
      <color theme="3"/>
      <name val="Calibri"/>
      <family val="2"/>
      <scheme val="minor"/>
    </font>
    <font>
      <sz val="8"/>
      <color theme="0"/>
      <name val="Calibri"/>
      <family val="2"/>
      <scheme val="minor"/>
    </font>
    <font>
      <b/>
      <sz val="10"/>
      <color theme="0"/>
      <name val="Calibri"/>
      <family val="2"/>
    </font>
    <font>
      <sz val="9"/>
      <color theme="0"/>
      <name val="Calibri"/>
      <family val="2"/>
    </font>
  </fonts>
  <fills count="46">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40"/>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26"/>
      </patternFill>
    </fill>
    <fill>
      <patternFill patternType="solid">
        <fgColor indexed="15"/>
      </patternFill>
    </fill>
    <fill>
      <patternFill patternType="solid">
        <fgColor theme="9" tint="0.79998168889431442"/>
        <bgColor indexed="64"/>
      </patternFill>
    </fill>
    <fill>
      <patternFill patternType="solid">
        <fgColor rgb="FFCCFF99"/>
        <bgColor indexed="64"/>
      </patternFill>
    </fill>
    <fill>
      <patternFill patternType="solid">
        <fgColor rgb="FFFFFF00"/>
        <bgColor indexed="64"/>
      </patternFill>
    </fill>
    <fill>
      <patternFill patternType="solid">
        <fgColor rgb="FFE1FFE1"/>
        <bgColor indexed="64"/>
      </patternFill>
    </fill>
    <fill>
      <patternFill patternType="solid">
        <fgColor theme="0" tint="-0.14999847407452621"/>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right/>
      <top/>
      <bottom style="hair">
        <color rgb="FF92D050"/>
      </bottom>
      <diagonal/>
    </border>
    <border>
      <left style="medium">
        <color indexed="64"/>
      </left>
      <right style="medium">
        <color indexed="64"/>
      </right>
      <top style="medium">
        <color indexed="64"/>
      </top>
      <bottom style="medium">
        <color indexed="64"/>
      </bottom>
      <diagonal/>
    </border>
    <border>
      <left/>
      <right/>
      <top/>
      <bottom style="thick">
        <color theme="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style="thick">
        <color theme="3"/>
      </right>
      <top/>
      <bottom style="thick">
        <color theme="3"/>
      </bottom>
      <diagonal/>
    </border>
    <border>
      <left style="thick">
        <color theme="3"/>
      </left>
      <right/>
      <top/>
      <bottom style="thin">
        <color theme="3"/>
      </bottom>
      <diagonal/>
    </border>
    <border>
      <left/>
      <right/>
      <top/>
      <bottom style="thin">
        <color theme="3"/>
      </bottom>
      <diagonal/>
    </border>
    <border>
      <left/>
      <right style="thick">
        <color theme="3"/>
      </right>
      <top/>
      <bottom style="thin">
        <color theme="3"/>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medium">
        <color rgb="FF92D050"/>
      </bottom>
      <diagonal/>
    </border>
    <border>
      <left/>
      <right/>
      <top/>
      <bottom style="medium">
        <color theme="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rgb="FF92D050"/>
      </left>
      <right/>
      <top/>
      <bottom style="medium">
        <color rgb="FF92D050"/>
      </bottom>
      <diagonal/>
    </border>
    <border>
      <left/>
      <right style="medium">
        <color rgb="FF92D050"/>
      </right>
      <top/>
      <bottom style="medium">
        <color rgb="FF92D050"/>
      </bottom>
      <diagonal/>
    </border>
    <border>
      <left style="hair">
        <color theme="3"/>
      </left>
      <right style="hair">
        <color theme="3"/>
      </right>
      <top style="hair">
        <color theme="3"/>
      </top>
      <bottom style="hair">
        <color theme="3"/>
      </bottom>
      <diagonal/>
    </border>
    <border>
      <left/>
      <right/>
      <top/>
      <bottom style="hair">
        <color theme="3"/>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right style="medium">
        <color theme="3"/>
      </right>
      <top/>
      <bottom style="thick">
        <color theme="3"/>
      </bottom>
      <diagonal/>
    </border>
    <border>
      <left style="medium">
        <color theme="3"/>
      </left>
      <right/>
      <top/>
      <bottom style="thick">
        <color theme="3"/>
      </bottom>
      <diagonal/>
    </border>
    <border>
      <left/>
      <right style="thick">
        <color rgb="FF92D050"/>
      </right>
      <top style="thick">
        <color theme="3"/>
      </top>
      <bottom/>
      <diagonal/>
    </border>
    <border>
      <left style="thick">
        <color rgb="FF92D050"/>
      </left>
      <right/>
      <top style="thick">
        <color theme="3"/>
      </top>
      <bottom style="thick">
        <color rgb="FF92D050"/>
      </bottom>
      <diagonal/>
    </border>
    <border>
      <left/>
      <right/>
      <top style="thick">
        <color theme="3"/>
      </top>
      <bottom style="thick">
        <color rgb="FF92D050"/>
      </bottom>
      <diagonal/>
    </border>
    <border>
      <left/>
      <right style="thick">
        <color rgb="FF92D050"/>
      </right>
      <top style="thick">
        <color theme="3"/>
      </top>
      <bottom style="thick">
        <color rgb="FF92D050"/>
      </bottom>
      <diagonal/>
    </border>
    <border>
      <left style="thick">
        <color theme="3"/>
      </left>
      <right/>
      <top style="medium">
        <color theme="3"/>
      </top>
      <bottom/>
      <diagonal/>
    </border>
    <border>
      <left/>
      <right style="thick">
        <color theme="3"/>
      </right>
      <top style="medium">
        <color theme="3"/>
      </top>
      <bottom/>
      <diagonal/>
    </border>
    <border>
      <left style="thick">
        <color theme="3"/>
      </left>
      <right/>
      <top/>
      <bottom style="medium">
        <color theme="3"/>
      </bottom>
      <diagonal/>
    </border>
    <border>
      <left/>
      <right style="thick">
        <color theme="3"/>
      </right>
      <top/>
      <bottom style="medium">
        <color theme="3"/>
      </bottom>
      <diagonal/>
    </border>
    <border>
      <left style="medium">
        <color indexed="64"/>
      </left>
      <right/>
      <top/>
      <bottom style="medium">
        <color indexed="64"/>
      </bottom>
      <diagonal/>
    </border>
    <border>
      <left style="thin">
        <color indexed="64"/>
      </left>
      <right style="thin">
        <color indexed="64"/>
      </right>
      <top/>
      <bottom style="hair">
        <color theme="0" tint="-0.24994659260841701"/>
      </bottom>
      <diagonal/>
    </border>
    <border>
      <left style="hair">
        <color theme="3"/>
      </left>
      <right style="hair">
        <color theme="3"/>
      </right>
      <top style="hair">
        <color theme="3"/>
      </top>
      <bottom/>
      <diagonal/>
    </border>
    <border>
      <left style="hair">
        <color theme="3"/>
      </left>
      <right style="hair">
        <color theme="3"/>
      </right>
      <top/>
      <bottom style="hair">
        <color theme="3"/>
      </bottom>
      <diagonal/>
    </border>
    <border>
      <left style="medium">
        <color theme="3"/>
      </left>
      <right style="hair">
        <color theme="3"/>
      </right>
      <top style="hair">
        <color theme="3"/>
      </top>
      <bottom style="hair">
        <color theme="3"/>
      </bottom>
      <diagonal/>
    </border>
    <border>
      <left style="medium">
        <color theme="3"/>
      </left>
      <right/>
      <top style="hair">
        <color theme="3"/>
      </top>
      <bottom style="hair">
        <color theme="3"/>
      </bottom>
      <diagonal/>
    </border>
    <border>
      <left style="medium">
        <color theme="3"/>
      </left>
      <right style="hair">
        <color theme="3"/>
      </right>
      <top style="hair">
        <color theme="3"/>
      </top>
      <bottom/>
      <diagonal/>
    </border>
    <border>
      <left style="medium">
        <color theme="3"/>
      </left>
      <right style="hair">
        <color theme="3"/>
      </right>
      <top style="hair">
        <color theme="3"/>
      </top>
      <bottom style="medium">
        <color theme="3"/>
      </bottom>
      <diagonal/>
    </border>
    <border>
      <left/>
      <right style="thin">
        <color theme="0" tint="-0.34998626667073579"/>
      </right>
      <top/>
      <bottom/>
      <diagonal/>
    </border>
    <border>
      <left style="thick">
        <color theme="3"/>
      </left>
      <right style="hair">
        <color theme="3"/>
      </right>
      <top style="hair">
        <color theme="3"/>
      </top>
      <bottom style="hair">
        <color theme="3"/>
      </bottom>
      <diagonal/>
    </border>
    <border>
      <left style="medium">
        <color indexed="64"/>
      </left>
      <right style="hair">
        <color theme="3"/>
      </right>
      <top style="medium">
        <color indexed="64"/>
      </top>
      <bottom style="hair">
        <color theme="3"/>
      </bottom>
      <diagonal/>
    </border>
    <border>
      <left style="hair">
        <color theme="3"/>
      </left>
      <right style="hair">
        <color theme="3"/>
      </right>
      <top style="medium">
        <color indexed="64"/>
      </top>
      <bottom style="hair">
        <color theme="3"/>
      </bottom>
      <diagonal/>
    </border>
    <border>
      <left style="hair">
        <color theme="3"/>
      </left>
      <right style="medium">
        <color indexed="64"/>
      </right>
      <top style="medium">
        <color indexed="64"/>
      </top>
      <bottom style="hair">
        <color theme="3"/>
      </bottom>
      <diagonal/>
    </border>
    <border>
      <left style="hair">
        <color theme="3"/>
      </left>
      <right style="medium">
        <color indexed="64"/>
      </right>
      <top style="hair">
        <color theme="3"/>
      </top>
      <bottom style="hair">
        <color theme="3"/>
      </bottom>
      <diagonal/>
    </border>
    <border>
      <left/>
      <right style="medium">
        <color indexed="64"/>
      </right>
      <top style="hair">
        <color theme="3"/>
      </top>
      <bottom style="hair">
        <color theme="3"/>
      </bottom>
      <diagonal/>
    </border>
    <border>
      <left style="hair">
        <color theme="3"/>
      </left>
      <right style="medium">
        <color indexed="64"/>
      </right>
      <top style="hair">
        <color theme="3"/>
      </top>
      <bottom/>
      <diagonal/>
    </border>
    <border>
      <left style="hair">
        <color theme="3"/>
      </left>
      <right style="hair">
        <color theme="3"/>
      </right>
      <top style="hair">
        <color theme="3"/>
      </top>
      <bottom style="medium">
        <color indexed="64"/>
      </bottom>
      <diagonal/>
    </border>
    <border>
      <left style="hair">
        <color theme="3"/>
      </left>
      <right style="medium">
        <color indexed="64"/>
      </right>
      <top style="hair">
        <color theme="3"/>
      </top>
      <bottom style="medium">
        <color indexed="64"/>
      </bottom>
      <diagonal/>
    </border>
  </borders>
  <cellStyleXfs count="91">
    <xf numFmtId="0" fontId="0" fillId="0" borderId="0"/>
    <xf numFmtId="0" fontId="2"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2" fillId="21"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2" fillId="23" borderId="0" applyNumberFormat="0" applyBorder="0" applyAlignment="0" applyProtection="0"/>
    <xf numFmtId="0" fontId="4" fillId="14" borderId="0" applyNumberFormat="0" applyBorder="0" applyAlignment="0" applyProtection="0"/>
    <xf numFmtId="0" fontId="5" fillId="24" borderId="1" applyNumberFormat="0" applyAlignment="0" applyProtection="0"/>
    <xf numFmtId="0" fontId="6" fillId="15" borderId="2" applyNumberFormat="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9" fillId="28"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23" borderId="1" applyNumberFormat="0" applyAlignment="0" applyProtection="0"/>
    <xf numFmtId="0" fontId="14" fillId="0" borderId="6" applyNumberFormat="0" applyFill="0" applyAlignment="0" applyProtection="0"/>
    <xf numFmtId="0" fontId="15" fillId="23" borderId="0" applyNumberFormat="0" applyBorder="0" applyAlignment="0" applyProtection="0"/>
    <xf numFmtId="0" fontId="7" fillId="22" borderId="7" applyNumberFormat="0" applyFont="0" applyAlignment="0" applyProtection="0"/>
    <xf numFmtId="0" fontId="16" fillId="24" borderId="8" applyNumberFormat="0" applyAlignment="0" applyProtection="0"/>
    <xf numFmtId="4" fontId="17" fillId="29" borderId="9" applyNumberFormat="0" applyProtection="0">
      <alignment vertical="center"/>
    </xf>
    <xf numFmtId="4" fontId="18" fillId="29" borderId="9" applyNumberFormat="0" applyProtection="0">
      <alignment vertical="center"/>
    </xf>
    <xf numFmtId="4" fontId="17" fillId="29" borderId="9" applyNumberFormat="0" applyProtection="0">
      <alignment horizontal="left" vertical="center" indent="1"/>
    </xf>
    <xf numFmtId="0" fontId="17" fillId="29" borderId="9" applyNumberFormat="0" applyProtection="0">
      <alignment horizontal="left" vertical="top" indent="1"/>
    </xf>
    <xf numFmtId="4" fontId="17" fillId="30" borderId="0" applyNumberFormat="0" applyProtection="0">
      <alignment horizontal="left" vertical="center" indent="1"/>
    </xf>
    <xf numFmtId="4" fontId="19" fillId="2" borderId="9" applyNumberFormat="0" applyProtection="0">
      <alignment horizontal="right" vertical="center"/>
    </xf>
    <xf numFmtId="4" fontId="19" fillId="4" borderId="9" applyNumberFormat="0" applyProtection="0">
      <alignment horizontal="right" vertical="center"/>
    </xf>
    <xf numFmtId="4" fontId="19" fillId="31" borderId="9" applyNumberFormat="0" applyProtection="0">
      <alignment horizontal="right" vertical="center"/>
    </xf>
    <xf numFmtId="4" fontId="19" fillId="6" borderId="9" applyNumberFormat="0" applyProtection="0">
      <alignment horizontal="right" vertical="center"/>
    </xf>
    <xf numFmtId="4" fontId="19" fillId="7" borderId="9" applyNumberFormat="0" applyProtection="0">
      <alignment horizontal="right" vertical="center"/>
    </xf>
    <xf numFmtId="4" fontId="19" fillId="32" borderId="9" applyNumberFormat="0" applyProtection="0">
      <alignment horizontal="right" vertical="center"/>
    </xf>
    <xf numFmtId="4" fontId="19" fillId="33" borderId="9" applyNumberFormat="0" applyProtection="0">
      <alignment horizontal="right" vertical="center"/>
    </xf>
    <xf numFmtId="4" fontId="19" fillId="34" borderId="9" applyNumberFormat="0" applyProtection="0">
      <alignment horizontal="right" vertical="center"/>
    </xf>
    <xf numFmtId="4" fontId="19" fillId="5" borderId="9" applyNumberFormat="0" applyProtection="0">
      <alignment horizontal="right" vertical="center"/>
    </xf>
    <xf numFmtId="4" fontId="17" fillId="35" borderId="10" applyNumberFormat="0" applyProtection="0">
      <alignment horizontal="left" vertical="center" indent="1"/>
    </xf>
    <xf numFmtId="4" fontId="19" fillId="36" borderId="0" applyNumberFormat="0" applyProtection="0">
      <alignment horizontal="left" vertical="center" indent="1"/>
    </xf>
    <xf numFmtId="4" fontId="20" fillId="37" borderId="0" applyNumberFormat="0" applyProtection="0">
      <alignment horizontal="left" vertical="center" indent="1"/>
    </xf>
    <xf numFmtId="4" fontId="19" fillId="30" borderId="9" applyNumberFormat="0" applyProtection="0">
      <alignment horizontal="right" vertical="center"/>
    </xf>
    <xf numFmtId="4" fontId="21" fillId="36" borderId="0" applyNumberFormat="0" applyProtection="0">
      <alignment horizontal="left" vertical="center" indent="1"/>
    </xf>
    <xf numFmtId="4" fontId="21" fillId="30" borderId="0" applyNumberFormat="0" applyProtection="0">
      <alignment horizontal="left" vertical="center" indent="1"/>
    </xf>
    <xf numFmtId="0" fontId="7" fillId="37" borderId="9" applyNumberFormat="0" applyProtection="0">
      <alignment horizontal="left" vertical="center" indent="1"/>
    </xf>
    <xf numFmtId="0" fontId="7" fillId="37" borderId="9" applyNumberFormat="0" applyProtection="0">
      <alignment horizontal="left" vertical="top" indent="1"/>
    </xf>
    <xf numFmtId="0" fontId="7" fillId="30" borderId="9" applyNumberFormat="0" applyProtection="0">
      <alignment horizontal="left" vertical="center" indent="1"/>
    </xf>
    <xf numFmtId="0" fontId="7" fillId="30" borderId="9" applyNumberFormat="0" applyProtection="0">
      <alignment horizontal="left" vertical="top" indent="1"/>
    </xf>
    <xf numFmtId="0" fontId="7" fillId="3" borderId="9" applyNumberFormat="0" applyProtection="0">
      <alignment horizontal="left" vertical="center" indent="1"/>
    </xf>
    <xf numFmtId="0" fontId="7" fillId="3" borderId="9" applyNumberFormat="0" applyProtection="0">
      <alignment horizontal="left" vertical="top" indent="1"/>
    </xf>
    <xf numFmtId="0" fontId="7" fillId="36" borderId="9" applyNumberFormat="0" applyProtection="0">
      <alignment horizontal="left" vertical="center" indent="1"/>
    </xf>
    <xf numFmtId="0" fontId="7" fillId="36" borderId="9" applyNumberFormat="0" applyProtection="0">
      <alignment horizontal="left" vertical="top" indent="1"/>
    </xf>
    <xf numFmtId="0" fontId="7" fillId="38" borderId="11" applyNumberFormat="0">
      <protection locked="0"/>
    </xf>
    <xf numFmtId="4" fontId="19" fillId="39" borderId="9" applyNumberFormat="0" applyProtection="0">
      <alignment vertical="center"/>
    </xf>
    <xf numFmtId="4" fontId="22" fillId="39" borderId="9" applyNumberFormat="0" applyProtection="0">
      <alignment vertical="center"/>
    </xf>
    <xf numFmtId="4" fontId="19" fillId="39" borderId="9" applyNumberFormat="0" applyProtection="0">
      <alignment horizontal="left" vertical="center" indent="1"/>
    </xf>
    <xf numFmtId="0" fontId="19" fillId="39" borderId="9" applyNumberFormat="0" applyProtection="0">
      <alignment horizontal="left" vertical="top" indent="1"/>
    </xf>
    <xf numFmtId="4" fontId="19" fillId="36" borderId="9" applyNumberFormat="0" applyProtection="0">
      <alignment horizontal="right" vertical="center"/>
    </xf>
    <xf numFmtId="4" fontId="22" fillId="36" borderId="9" applyNumberFormat="0" applyProtection="0">
      <alignment horizontal="right" vertical="center"/>
    </xf>
    <xf numFmtId="4" fontId="19" fillId="30" borderId="9" applyNumberFormat="0" applyProtection="0">
      <alignment horizontal="left" vertical="center" indent="1"/>
    </xf>
    <xf numFmtId="0" fontId="19" fillId="30" borderId="9" applyNumberFormat="0" applyProtection="0">
      <alignment horizontal="left" vertical="top" indent="1"/>
    </xf>
    <xf numFmtId="4" fontId="23" fillId="40" borderId="0" applyNumberFormat="0" applyProtection="0">
      <alignment horizontal="left" vertical="center" indent="1"/>
    </xf>
    <xf numFmtId="4" fontId="24" fillId="36" borderId="9" applyNumberFormat="0" applyProtection="0">
      <alignment horizontal="right" vertical="center"/>
    </xf>
    <xf numFmtId="0" fontId="25" fillId="0" borderId="0" applyNumberFormat="0" applyFill="0" applyBorder="0" applyAlignment="0" applyProtection="0"/>
    <xf numFmtId="0" fontId="8" fillId="0" borderId="12" applyNumberFormat="0" applyFill="0" applyAlignment="0" applyProtection="0"/>
    <xf numFmtId="0" fontId="26" fillId="0" borderId="0" applyNumberFormat="0" applyFill="0" applyBorder="0" applyAlignment="0" applyProtection="0"/>
    <xf numFmtId="0" fontId="7" fillId="0" borderId="0"/>
    <xf numFmtId="0" fontId="27" fillId="0" borderId="0" applyNumberFormat="0" applyFill="0" applyBorder="0" applyAlignment="0" applyProtection="0">
      <alignment vertical="top"/>
      <protection locked="0"/>
    </xf>
    <xf numFmtId="0" fontId="1" fillId="0" borderId="0"/>
    <xf numFmtId="0" fontId="7" fillId="0" borderId="0"/>
    <xf numFmtId="0" fontId="47" fillId="0" borderId="0" applyNumberFormat="0" applyFill="0" applyBorder="0" applyAlignment="0" applyProtection="0">
      <alignment vertical="top"/>
      <protection locked="0"/>
    </xf>
    <xf numFmtId="0" fontId="7" fillId="0" borderId="0"/>
    <xf numFmtId="0" fontId="60" fillId="0" borderId="0"/>
    <xf numFmtId="0" fontId="60" fillId="0" borderId="0"/>
  </cellStyleXfs>
  <cellXfs count="335">
    <xf numFmtId="0" fontId="0" fillId="0" borderId="0" xfId="0"/>
    <xf numFmtId="0" fontId="41" fillId="0" borderId="0" xfId="0" applyFont="1" applyAlignment="1" applyProtection="1">
      <alignment vertical="center"/>
      <protection hidden="1"/>
    </xf>
    <xf numFmtId="0" fontId="41" fillId="0" borderId="0" xfId="0" applyFont="1" applyProtection="1">
      <protection hidden="1"/>
    </xf>
    <xf numFmtId="0" fontId="41" fillId="0" borderId="0" xfId="0" applyFont="1" applyAlignment="1" applyProtection="1">
      <alignment horizontal="left"/>
      <protection hidden="1"/>
    </xf>
    <xf numFmtId="0" fontId="41" fillId="0" borderId="0" xfId="0" applyFont="1" applyAlignment="1" applyProtection="1">
      <alignment vertical="center" wrapText="1"/>
      <protection hidden="1"/>
    </xf>
    <xf numFmtId="0" fontId="41" fillId="0" borderId="0" xfId="0" applyFont="1" applyAlignment="1" applyProtection="1">
      <alignment vertical="justify" wrapText="1"/>
      <protection hidden="1"/>
    </xf>
    <xf numFmtId="0" fontId="41" fillId="0" borderId="0" xfId="0" applyFont="1" applyAlignment="1" applyProtection="1">
      <alignment horizontal="left" vertical="justify" wrapText="1"/>
      <protection hidden="1"/>
    </xf>
    <xf numFmtId="0" fontId="28" fillId="0" borderId="0" xfId="0" applyFont="1" applyAlignment="1" applyProtection="1">
      <alignment vertical="center" wrapText="1"/>
      <protection hidden="1"/>
    </xf>
    <xf numFmtId="0" fontId="28" fillId="0" borderId="0" xfId="0" applyFont="1" applyAlignment="1" applyProtection="1">
      <alignment vertical="justify" wrapText="1"/>
      <protection hidden="1"/>
    </xf>
    <xf numFmtId="0" fontId="28" fillId="0" borderId="0" xfId="84" applyFont="1" applyBorder="1" applyAlignment="1" applyProtection="1">
      <protection hidden="1"/>
    </xf>
    <xf numFmtId="0" fontId="41" fillId="0" borderId="0" xfId="0" applyFont="1" applyAlignment="1" applyProtection="1">
      <alignment horizontal="center"/>
      <protection hidden="1"/>
    </xf>
    <xf numFmtId="0" fontId="41" fillId="0" borderId="0" xfId="83" applyFont="1" applyAlignment="1" applyProtection="1">
      <alignment horizontal="left"/>
      <protection hidden="1"/>
    </xf>
    <xf numFmtId="0" fontId="28" fillId="0" borderId="0" xfId="0" applyFont="1" applyProtection="1">
      <protection hidden="1"/>
    </xf>
    <xf numFmtId="0" fontId="28" fillId="0" borderId="0" xfId="0" applyFont="1" applyAlignment="1" applyProtection="1">
      <alignment vertical="center"/>
      <protection hidden="1"/>
    </xf>
    <xf numFmtId="0" fontId="28" fillId="0" borderId="0" xfId="0" applyFont="1" applyAlignment="1" applyProtection="1">
      <alignment horizontal="left"/>
      <protection hidden="1"/>
    </xf>
    <xf numFmtId="0" fontId="41" fillId="0" borderId="0" xfId="0" applyFont="1" applyAlignment="1" applyProtection="1">
      <alignment horizontal="center" vertical="center"/>
      <protection hidden="1"/>
    </xf>
    <xf numFmtId="2" fontId="41" fillId="0" borderId="0" xfId="0" applyNumberFormat="1" applyFont="1" applyAlignment="1" applyProtection="1">
      <alignment horizontal="center" vertical="center"/>
      <protection hidden="1"/>
    </xf>
    <xf numFmtId="0" fontId="40" fillId="43" borderId="14" xfId="0" applyFont="1" applyFill="1" applyBorder="1" applyAlignment="1" applyProtection="1">
      <alignment horizontal="center" vertical="center"/>
      <protection hidden="1"/>
    </xf>
    <xf numFmtId="0" fontId="40" fillId="0" borderId="0" xfId="0" applyFont="1" applyAlignment="1" applyProtection="1">
      <alignment horizontal="center" vertical="center"/>
      <protection hidden="1"/>
    </xf>
    <xf numFmtId="0" fontId="41" fillId="42" borderId="0" xfId="0" applyFont="1" applyFill="1" applyAlignment="1" applyProtection="1">
      <alignment horizontal="center"/>
      <protection hidden="1"/>
    </xf>
    <xf numFmtId="0" fontId="36" fillId="0" borderId="0" xfId="0" applyFont="1" applyProtection="1">
      <protection hidden="1"/>
    </xf>
    <xf numFmtId="0" fontId="36" fillId="0" borderId="0" xfId="0" applyFont="1" applyAlignment="1" applyProtection="1">
      <alignment wrapText="1"/>
      <protection hidden="1"/>
    </xf>
    <xf numFmtId="9" fontId="28" fillId="0" borderId="0" xfId="0" applyNumberFormat="1" applyFont="1" applyAlignment="1" applyProtection="1">
      <alignment horizontal="left" vertical="center"/>
      <protection hidden="1"/>
    </xf>
    <xf numFmtId="0" fontId="45" fillId="0" borderId="0" xfId="0" applyFont="1" applyAlignment="1" applyProtection="1">
      <alignment vertical="center" wrapText="1"/>
      <protection hidden="1"/>
    </xf>
    <xf numFmtId="0" fontId="35" fillId="0" borderId="0" xfId="0" applyFont="1" applyProtection="1">
      <protection hidden="1"/>
    </xf>
    <xf numFmtId="0" fontId="33" fillId="0" borderId="0" xfId="0" applyFont="1" applyProtection="1">
      <protection hidden="1"/>
    </xf>
    <xf numFmtId="0" fontId="31" fillId="0" borderId="0" xfId="0" applyFont="1" applyAlignment="1" applyProtection="1">
      <alignment vertical="center"/>
      <protection hidden="1"/>
    </xf>
    <xf numFmtId="0" fontId="39" fillId="0" borderId="0" xfId="0" applyFont="1" applyProtection="1">
      <protection hidden="1"/>
    </xf>
    <xf numFmtId="0" fontId="28" fillId="0" borderId="0" xfId="83" applyFont="1" applyProtection="1">
      <protection hidden="1"/>
    </xf>
    <xf numFmtId="0" fontId="37" fillId="0" borderId="0" xfId="83" applyFont="1" applyProtection="1">
      <protection hidden="1"/>
    </xf>
    <xf numFmtId="0" fontId="33" fillId="0" borderId="0" xfId="83" applyFont="1" applyProtection="1">
      <protection hidden="1"/>
    </xf>
    <xf numFmtId="0" fontId="32" fillId="0" borderId="0" xfId="0" applyFont="1" applyAlignment="1" applyProtection="1">
      <alignment horizontal="right" vertical="center"/>
      <protection hidden="1"/>
    </xf>
    <xf numFmtId="0" fontId="46" fillId="0" borderId="24" xfId="0" applyFont="1" applyBorder="1" applyAlignment="1" applyProtection="1">
      <alignment horizontal="center" vertical="center" textRotation="90" wrapText="1"/>
      <protection hidden="1"/>
    </xf>
    <xf numFmtId="0" fontId="28" fillId="0" borderId="24" xfId="83" applyFont="1" applyBorder="1" applyAlignment="1" applyProtection="1">
      <alignment horizontal="left"/>
      <protection hidden="1"/>
    </xf>
    <xf numFmtId="0" fontId="37" fillId="0" borderId="24" xfId="83" applyFont="1" applyBorder="1" applyAlignment="1" applyProtection="1">
      <alignment horizontal="left"/>
      <protection hidden="1"/>
    </xf>
    <xf numFmtId="0" fontId="33" fillId="0" borderId="24" xfId="83" applyFont="1" applyBorder="1" applyProtection="1">
      <protection hidden="1"/>
    </xf>
    <xf numFmtId="0" fontId="33" fillId="0" borderId="24" xfId="0" applyFont="1" applyBorder="1" applyProtection="1">
      <protection hidden="1"/>
    </xf>
    <xf numFmtId="0" fontId="37" fillId="0" borderId="0" xfId="0" applyFont="1" applyAlignment="1" applyProtection="1">
      <alignment horizontal="center" vertical="center" textRotation="90" wrapText="1"/>
      <protection hidden="1"/>
    </xf>
    <xf numFmtId="0" fontId="44" fillId="0" borderId="0" xfId="84" applyNumberFormat="1" applyFont="1" applyBorder="1" applyAlignment="1" applyProtection="1">
      <alignment horizontal="center"/>
      <protection hidden="1"/>
    </xf>
    <xf numFmtId="0" fontId="28" fillId="0" borderId="0" xfId="84" applyNumberFormat="1" applyFont="1" applyBorder="1" applyAlignment="1" applyProtection="1">
      <alignment horizontal="center"/>
      <protection hidden="1"/>
    </xf>
    <xf numFmtId="0" fontId="33" fillId="0" borderId="0" xfId="84" applyNumberFormat="1" applyFont="1" applyBorder="1" applyAlignment="1" applyProtection="1">
      <alignment horizontal="left"/>
      <protection hidden="1"/>
    </xf>
    <xf numFmtId="0" fontId="43" fillId="0" borderId="0" xfId="84" applyNumberFormat="1" applyFont="1" applyBorder="1" applyAlignment="1" applyProtection="1">
      <alignment vertical="center"/>
      <protection hidden="1"/>
    </xf>
    <xf numFmtId="0" fontId="29" fillId="0" borderId="0" xfId="84" applyNumberFormat="1" applyFont="1" applyBorder="1" applyAlignment="1" applyProtection="1">
      <alignment vertical="center"/>
      <protection hidden="1"/>
    </xf>
    <xf numFmtId="0" fontId="43" fillId="0" borderId="0" xfId="84" applyNumberFormat="1" applyFont="1" applyBorder="1" applyAlignment="1" applyProtection="1">
      <alignment horizontal="left"/>
      <protection hidden="1"/>
    </xf>
    <xf numFmtId="0" fontId="37" fillId="0" borderId="0" xfId="84" applyNumberFormat="1" applyFont="1" applyBorder="1" applyAlignment="1" applyProtection="1">
      <alignment horizontal="center"/>
      <protection hidden="1"/>
    </xf>
    <xf numFmtId="0" fontId="34" fillId="0" borderId="0" xfId="0" applyFont="1" applyAlignment="1" applyProtection="1">
      <alignment horizontal="left"/>
      <protection hidden="1"/>
    </xf>
    <xf numFmtId="0" fontId="43" fillId="0" borderId="0" xfId="0" applyFont="1" applyAlignment="1" applyProtection="1">
      <alignment vertical="center"/>
      <protection hidden="1"/>
    </xf>
    <xf numFmtId="0" fontId="37" fillId="0" borderId="0" xfId="0" applyFont="1" applyAlignment="1" applyProtection="1">
      <alignment horizontal="center" wrapText="1"/>
      <protection hidden="1"/>
    </xf>
    <xf numFmtId="0" fontId="28" fillId="0" borderId="0" xfId="0" applyFont="1" applyAlignment="1" applyProtection="1">
      <alignment horizontal="center" vertical="center"/>
      <protection hidden="1"/>
    </xf>
    <xf numFmtId="0" fontId="33" fillId="0" borderId="0" xfId="0" applyFont="1" applyAlignment="1" applyProtection="1">
      <alignment horizontal="center" vertical="center"/>
      <protection hidden="1"/>
    </xf>
    <xf numFmtId="0" fontId="29" fillId="0" borderId="0" xfId="0" applyFont="1" applyAlignment="1" applyProtection="1">
      <alignment vertical="justify" wrapText="1"/>
      <protection hidden="1"/>
    </xf>
    <xf numFmtId="0" fontId="28" fillId="0" borderId="0" xfId="0" applyFont="1" applyAlignment="1" applyProtection="1">
      <alignment horizontal="justify" vertical="center" wrapText="1"/>
      <protection hidden="1"/>
    </xf>
    <xf numFmtId="0" fontId="32" fillId="0" borderId="0" xfId="0" applyFont="1" applyAlignment="1" applyProtection="1">
      <alignment vertical="center"/>
      <protection hidden="1"/>
    </xf>
    <xf numFmtId="0" fontId="41" fillId="0" borderId="0" xfId="83" applyFont="1" applyAlignment="1" applyProtection="1">
      <alignment vertical="center"/>
      <protection hidden="1"/>
    </xf>
    <xf numFmtId="0" fontId="45" fillId="0" borderId="0" xfId="83" applyFont="1" applyAlignment="1" applyProtection="1">
      <alignment wrapText="1"/>
      <protection hidden="1"/>
    </xf>
    <xf numFmtId="0" fontId="49" fillId="0" borderId="0" xfId="83" applyFont="1" applyAlignment="1" applyProtection="1">
      <alignment vertical="center" wrapText="1"/>
      <protection hidden="1"/>
    </xf>
    <xf numFmtId="0" fontId="50" fillId="0" borderId="0" xfId="0" applyFont="1" applyProtection="1">
      <protection hidden="1"/>
    </xf>
    <xf numFmtId="0" fontId="50" fillId="0" borderId="0" xfId="0" applyFont="1" applyAlignment="1" applyProtection="1">
      <alignment vertical="center"/>
      <protection hidden="1"/>
    </xf>
    <xf numFmtId="0" fontId="41" fillId="42" borderId="0" xfId="0" applyFont="1" applyFill="1" applyAlignment="1" applyProtection="1">
      <alignment horizontal="center" wrapText="1"/>
      <protection hidden="1"/>
    </xf>
    <xf numFmtId="3" fontId="28" fillId="0" borderId="0" xfId="0" quotePrefix="1" applyNumberFormat="1" applyFont="1" applyAlignment="1" applyProtection="1">
      <alignment horizontal="center" vertical="center"/>
      <protection hidden="1"/>
    </xf>
    <xf numFmtId="0" fontId="43" fillId="0" borderId="0" xfId="0" applyFont="1" applyProtection="1">
      <protection hidden="1"/>
    </xf>
    <xf numFmtId="4" fontId="28" fillId="0" borderId="0" xfId="0" applyNumberFormat="1" applyFont="1" applyProtection="1">
      <protection hidden="1"/>
    </xf>
    <xf numFmtId="0" fontId="41" fillId="42" borderId="0" xfId="83" applyFont="1" applyFill="1" applyAlignment="1" applyProtection="1">
      <alignment horizontal="center"/>
      <protection hidden="1"/>
    </xf>
    <xf numFmtId="0" fontId="28" fillId="0" borderId="0" xfId="0" applyFont="1" applyAlignment="1" applyProtection="1">
      <alignment horizontal="center"/>
      <protection hidden="1"/>
    </xf>
    <xf numFmtId="0" fontId="28" fillId="42" borderId="0" xfId="0" applyFont="1" applyFill="1" applyAlignment="1" applyProtection="1">
      <alignment horizontal="center" vertical="center"/>
      <protection hidden="1"/>
    </xf>
    <xf numFmtId="0" fontId="53" fillId="0" borderId="0" xfId="0" applyFont="1" applyProtection="1">
      <protection hidden="1"/>
    </xf>
    <xf numFmtId="0" fontId="48" fillId="0" borderId="0" xfId="0" applyFont="1" applyAlignment="1" applyProtection="1">
      <alignment horizontal="right"/>
      <protection hidden="1"/>
    </xf>
    <xf numFmtId="0" fontId="43" fillId="0" borderId="0" xfId="0" applyFont="1" applyAlignment="1" applyProtection="1">
      <alignment horizontal="left"/>
      <protection hidden="1"/>
    </xf>
    <xf numFmtId="0" fontId="49" fillId="0" borderId="0" xfId="0" applyFont="1" applyAlignment="1" applyProtection="1">
      <alignment vertical="center" wrapText="1"/>
      <protection hidden="1"/>
    </xf>
    <xf numFmtId="0" fontId="40" fillId="0" borderId="0" xfId="0" applyFont="1" applyAlignment="1" applyProtection="1">
      <alignment horizontal="center" vertical="center"/>
      <protection locked="0" hidden="1"/>
    </xf>
    <xf numFmtId="0" fontId="41" fillId="0" borderId="0" xfId="0" applyFont="1" applyProtection="1">
      <protection locked="0" hidden="1"/>
    </xf>
    <xf numFmtId="0" fontId="30" fillId="0" borderId="0" xfId="0" applyFont="1" applyProtection="1">
      <protection hidden="1"/>
    </xf>
    <xf numFmtId="0" fontId="43" fillId="0" borderId="0" xfId="0" applyFont="1" applyAlignment="1" applyProtection="1">
      <alignment horizontal="center" vertical="center"/>
      <protection hidden="1"/>
    </xf>
    <xf numFmtId="0" fontId="52" fillId="0" borderId="0" xfId="0" applyFont="1" applyAlignment="1" applyProtection="1">
      <alignment vertical="center" wrapText="1"/>
      <protection hidden="1"/>
    </xf>
    <xf numFmtId="0" fontId="53" fillId="0" borderId="0" xfId="0" applyFont="1" applyAlignment="1" applyProtection="1">
      <alignment wrapText="1"/>
      <protection hidden="1"/>
    </xf>
    <xf numFmtId="0" fontId="28" fillId="0" borderId="0" xfId="84" applyNumberFormat="1" applyFont="1" applyBorder="1" applyAlignment="1" applyProtection="1">
      <alignment horizontal="left"/>
      <protection hidden="1"/>
    </xf>
    <xf numFmtId="0" fontId="29" fillId="0" borderId="0" xfId="84" applyNumberFormat="1" applyFont="1" applyBorder="1" applyAlignment="1" applyProtection="1">
      <alignment horizontal="center" vertical="center"/>
      <protection hidden="1"/>
    </xf>
    <xf numFmtId="0" fontId="34" fillId="0" borderId="0" xfId="0" applyFont="1" applyAlignment="1" applyProtection="1">
      <alignment horizontal="center" vertical="center"/>
      <protection hidden="1"/>
    </xf>
    <xf numFmtId="0" fontId="33" fillId="0" borderId="0" xfId="0" applyFont="1" applyAlignment="1" applyProtection="1">
      <alignment vertical="center"/>
      <protection hidden="1"/>
    </xf>
    <xf numFmtId="0" fontId="55" fillId="0" borderId="0" xfId="0" applyFont="1" applyAlignment="1" applyProtection="1">
      <alignment horizontal="right" vertical="center"/>
      <protection hidden="1"/>
    </xf>
    <xf numFmtId="0" fontId="37" fillId="0" borderId="0" xfId="0" applyFont="1" applyAlignment="1" applyProtection="1">
      <alignment horizontal="center" textRotation="90" wrapText="1"/>
      <protection hidden="1"/>
    </xf>
    <xf numFmtId="0" fontId="56" fillId="0" borderId="0" xfId="0" applyFont="1" applyProtection="1">
      <protection hidden="1"/>
    </xf>
    <xf numFmtId="0" fontId="38" fillId="0" borderId="0" xfId="0" applyFont="1" applyAlignment="1" applyProtection="1">
      <alignment horizontal="center"/>
      <protection hidden="1"/>
    </xf>
    <xf numFmtId="0" fontId="28" fillId="42" borderId="0" xfId="0" applyFont="1" applyFill="1" applyAlignment="1" applyProtection="1">
      <alignment horizontal="center"/>
      <protection hidden="1"/>
    </xf>
    <xf numFmtId="0" fontId="43" fillId="0" borderId="0" xfId="0" applyFont="1" applyAlignment="1" applyProtection="1">
      <alignment horizontal="right" vertical="center"/>
      <protection hidden="1"/>
    </xf>
    <xf numFmtId="0" fontId="34" fillId="0" borderId="0" xfId="0" applyFont="1" applyAlignment="1" applyProtection="1">
      <alignment vertical="center"/>
      <protection hidden="1"/>
    </xf>
    <xf numFmtId="0" fontId="40" fillId="43" borderId="11" xfId="0" applyFont="1" applyFill="1" applyBorder="1" applyAlignment="1" applyProtection="1">
      <alignment horizontal="center" vertical="center"/>
      <protection hidden="1"/>
    </xf>
    <xf numFmtId="0" fontId="41" fillId="0" borderId="16" xfId="83" applyFont="1" applyBorder="1" applyProtection="1">
      <protection hidden="1"/>
    </xf>
    <xf numFmtId="0" fontId="41" fillId="0" borderId="17" xfId="83" applyFont="1" applyBorder="1" applyProtection="1">
      <protection hidden="1"/>
    </xf>
    <xf numFmtId="0" fontId="41" fillId="0" borderId="18" xfId="83" applyFont="1" applyBorder="1" applyProtection="1">
      <protection hidden="1"/>
    </xf>
    <xf numFmtId="0" fontId="41" fillId="0" borderId="0" xfId="83" applyFont="1" applyProtection="1">
      <protection hidden="1"/>
    </xf>
    <xf numFmtId="0" fontId="41" fillId="0" borderId="19" xfId="83" applyFont="1" applyBorder="1" applyProtection="1">
      <protection hidden="1"/>
    </xf>
    <xf numFmtId="0" fontId="41" fillId="0" borderId="20" xfId="83" applyFont="1" applyBorder="1" applyProtection="1">
      <protection hidden="1"/>
    </xf>
    <xf numFmtId="0" fontId="41" fillId="0" borderId="23" xfId="83" applyFont="1" applyBorder="1" applyProtection="1">
      <protection hidden="1"/>
    </xf>
    <xf numFmtId="0" fontId="41" fillId="0" borderId="24" xfId="83" applyFont="1" applyBorder="1" applyProtection="1">
      <protection hidden="1"/>
    </xf>
    <xf numFmtId="0" fontId="41" fillId="0" borderId="25" xfId="83" applyFont="1" applyBorder="1" applyProtection="1">
      <protection hidden="1"/>
    </xf>
    <xf numFmtId="0" fontId="61" fillId="0" borderId="19" xfId="89" applyFont="1" applyBorder="1" applyProtection="1">
      <protection hidden="1"/>
    </xf>
    <xf numFmtId="0" fontId="61" fillId="0" borderId="0" xfId="89" applyFont="1" applyProtection="1">
      <protection hidden="1"/>
    </xf>
    <xf numFmtId="0" fontId="61" fillId="0" borderId="20" xfId="89" applyFont="1" applyBorder="1" applyProtection="1">
      <protection hidden="1"/>
    </xf>
    <xf numFmtId="0" fontId="62" fillId="0" borderId="19" xfId="89" applyFont="1" applyBorder="1" applyAlignment="1" applyProtection="1">
      <alignment horizontal="center" vertical="center"/>
      <protection hidden="1"/>
    </xf>
    <xf numFmtId="0" fontId="62" fillId="0" borderId="20" xfId="89" applyFont="1" applyBorder="1" applyAlignment="1" applyProtection="1">
      <alignment horizontal="center" vertical="center"/>
      <protection hidden="1"/>
    </xf>
    <xf numFmtId="0" fontId="41" fillId="0" borderId="21" xfId="83" applyFont="1" applyBorder="1" applyProtection="1">
      <protection hidden="1"/>
    </xf>
    <xf numFmtId="0" fontId="41" fillId="0" borderId="15" xfId="83" applyFont="1" applyBorder="1" applyProtection="1">
      <protection hidden="1"/>
    </xf>
    <xf numFmtId="0" fontId="41" fillId="0" borderId="22" xfId="83" applyFont="1" applyBorder="1" applyProtection="1">
      <protection hidden="1"/>
    </xf>
    <xf numFmtId="0" fontId="41" fillId="0" borderId="0" xfId="83" applyFont="1" applyAlignment="1" applyProtection="1">
      <alignment horizontal="justify"/>
      <protection hidden="1"/>
    </xf>
    <xf numFmtId="0" fontId="28" fillId="0" borderId="0" xfId="89" applyFont="1" applyAlignment="1" applyProtection="1">
      <alignment horizontal="justify" vertical="center"/>
      <protection hidden="1"/>
    </xf>
    <xf numFmtId="0" fontId="43" fillId="0" borderId="0" xfId="84" applyNumberFormat="1" applyFont="1" applyBorder="1" applyAlignment="1" applyProtection="1">
      <protection hidden="1"/>
    </xf>
    <xf numFmtId="0" fontId="64" fillId="0" borderId="0" xfId="0" applyFont="1" applyAlignment="1" applyProtection="1">
      <alignment horizontal="center" vertical="center"/>
      <protection hidden="1"/>
    </xf>
    <xf numFmtId="0" fontId="0" fillId="0" borderId="0" xfId="0" applyProtection="1">
      <protection hidden="1"/>
    </xf>
    <xf numFmtId="0" fontId="0" fillId="0" borderId="0" xfId="0" applyProtection="1">
      <protection locked="0" hidden="1"/>
    </xf>
    <xf numFmtId="0" fontId="59" fillId="0" borderId="0" xfId="83" applyFont="1" applyAlignment="1" applyProtection="1">
      <alignment vertical="center"/>
      <protection hidden="1"/>
    </xf>
    <xf numFmtId="0" fontId="42" fillId="0" borderId="31" xfId="84" applyFont="1" applyFill="1" applyBorder="1" applyAlignment="1" applyProtection="1">
      <alignment vertical="center"/>
      <protection hidden="1"/>
    </xf>
    <xf numFmtId="0" fontId="59" fillId="0" borderId="0" xfId="83" applyFont="1" applyAlignment="1" applyProtection="1">
      <alignment horizontal="center" vertical="center"/>
      <protection locked="0" hidden="1"/>
    </xf>
    <xf numFmtId="0" fontId="59" fillId="0" borderId="0" xfId="83" applyFont="1" applyAlignment="1" applyProtection="1">
      <alignment vertical="center"/>
      <protection locked="0" hidden="1"/>
    </xf>
    <xf numFmtId="0" fontId="65" fillId="41" borderId="0" xfId="84" applyNumberFormat="1" applyFont="1" applyFill="1" applyBorder="1" applyAlignment="1" applyProtection="1">
      <alignment horizontal="center" vertical="center"/>
      <protection locked="0" hidden="1"/>
    </xf>
    <xf numFmtId="4" fontId="28" fillId="0" borderId="0" xfId="0" applyNumberFormat="1" applyFont="1" applyAlignment="1" applyProtection="1">
      <alignment vertical="center"/>
      <protection hidden="1"/>
    </xf>
    <xf numFmtId="0" fontId="43" fillId="41" borderId="0" xfId="0" applyFont="1" applyFill="1" applyAlignment="1" applyProtection="1">
      <alignment horizontal="center" vertical="center" wrapText="1"/>
      <protection hidden="1"/>
    </xf>
    <xf numFmtId="0" fontId="52" fillId="0" borderId="0" xfId="0" applyFont="1" applyAlignment="1" applyProtection="1">
      <alignment horizontal="justify" vertical="center" wrapText="1"/>
      <protection hidden="1"/>
    </xf>
    <xf numFmtId="0" fontId="58" fillId="0" borderId="0" xfId="0" applyFont="1" applyAlignment="1" applyProtection="1">
      <alignment horizontal="justify" vertical="center" wrapText="1"/>
      <protection hidden="1"/>
    </xf>
    <xf numFmtId="0" fontId="43" fillId="41" borderId="0" xfId="0" applyFont="1" applyFill="1" applyAlignment="1" applyProtection="1">
      <alignment vertical="center" wrapText="1"/>
      <protection hidden="1"/>
    </xf>
    <xf numFmtId="0" fontId="43" fillId="0" borderId="0" xfId="0" applyFont="1" applyAlignment="1" applyProtection="1">
      <alignment horizontal="center" vertical="center" textRotation="45"/>
      <protection hidden="1"/>
    </xf>
    <xf numFmtId="0" fontId="40" fillId="0" borderId="0" xfId="84" applyFont="1" applyFill="1" applyBorder="1" applyAlignment="1" applyProtection="1">
      <alignment horizontal="center" vertical="center"/>
      <protection hidden="1"/>
    </xf>
    <xf numFmtId="0" fontId="58" fillId="0" borderId="0" xfId="0" applyFont="1" applyAlignment="1" applyProtection="1">
      <alignment horizontal="justify" vertical="center"/>
      <protection hidden="1"/>
    </xf>
    <xf numFmtId="0" fontId="31" fillId="0" borderId="0" xfId="0" applyFont="1" applyProtection="1">
      <protection hidden="1"/>
    </xf>
    <xf numFmtId="0" fontId="28" fillId="0" borderId="0" xfId="83" applyFont="1" applyAlignment="1" applyProtection="1">
      <alignment horizontal="left"/>
      <protection hidden="1"/>
    </xf>
    <xf numFmtId="0" fontId="39" fillId="0" borderId="0" xfId="0" applyFont="1" applyAlignment="1" applyProtection="1">
      <alignment vertical="center"/>
      <protection hidden="1"/>
    </xf>
    <xf numFmtId="0" fontId="42" fillId="0" borderId="0" xfId="84" applyFont="1" applyFill="1" applyBorder="1" applyAlignment="1" applyProtection="1">
      <alignment vertical="center"/>
      <protection hidden="1"/>
    </xf>
    <xf numFmtId="0" fontId="41" fillId="0" borderId="0" xfId="84" applyFont="1" applyFill="1" applyBorder="1" applyAlignment="1" applyProtection="1">
      <alignment vertical="center"/>
      <protection hidden="1"/>
    </xf>
    <xf numFmtId="0" fontId="38" fillId="0" borderId="48" xfId="0" applyFont="1" applyBorder="1" applyAlignment="1" applyProtection="1">
      <alignment horizontal="center"/>
      <protection hidden="1"/>
    </xf>
    <xf numFmtId="0" fontId="41" fillId="0" borderId="50" xfId="84" applyFont="1" applyFill="1" applyBorder="1" applyAlignment="1" applyProtection="1">
      <protection hidden="1"/>
    </xf>
    <xf numFmtId="0" fontId="28" fillId="0" borderId="47" xfId="0" applyFont="1" applyBorder="1" applyAlignment="1" applyProtection="1">
      <alignment horizontal="right" vertical="center"/>
      <protection hidden="1"/>
    </xf>
    <xf numFmtId="0" fontId="28" fillId="0" borderId="49" xfId="0" applyFont="1" applyBorder="1" applyAlignment="1" applyProtection="1">
      <alignment vertical="center"/>
      <protection hidden="1"/>
    </xf>
    <xf numFmtId="165" fontId="31" fillId="0" borderId="47" xfId="0" applyNumberFormat="1" applyFont="1" applyBorder="1" applyAlignment="1" applyProtection="1">
      <alignment horizontal="center" vertical="center"/>
      <protection hidden="1"/>
    </xf>
    <xf numFmtId="0" fontId="30" fillId="0" borderId="47" xfId="0" applyFont="1" applyBorder="1" applyProtection="1">
      <protection hidden="1"/>
    </xf>
    <xf numFmtId="4" fontId="30" fillId="0" borderId="48" xfId="0" applyNumberFormat="1" applyFont="1" applyBorder="1" applyProtection="1">
      <protection hidden="1"/>
    </xf>
    <xf numFmtId="0" fontId="67" fillId="0" borderId="0" xfId="84" applyFont="1" applyFill="1" applyBorder="1" applyAlignment="1" applyProtection="1">
      <alignment vertical="center"/>
      <protection hidden="1"/>
    </xf>
    <xf numFmtId="0" fontId="68" fillId="0" borderId="0" xfId="84" applyFont="1" applyFill="1" applyBorder="1" applyAlignment="1" applyProtection="1">
      <alignment vertical="center"/>
      <protection hidden="1"/>
    </xf>
    <xf numFmtId="49" fontId="41" fillId="0" borderId="47" xfId="0" applyNumberFormat="1" applyFont="1" applyBorder="1" applyAlignment="1" applyProtection="1">
      <alignment vertical="center"/>
      <protection hidden="1"/>
    </xf>
    <xf numFmtId="0" fontId="33" fillId="0" borderId="48" xfId="0" applyFont="1" applyBorder="1" applyAlignment="1" applyProtection="1">
      <alignment horizontal="center" vertical="top"/>
      <protection hidden="1"/>
    </xf>
    <xf numFmtId="0" fontId="28" fillId="0" borderId="50" xfId="0" applyFont="1" applyBorder="1" applyAlignment="1" applyProtection="1">
      <alignment vertical="center"/>
      <protection hidden="1"/>
    </xf>
    <xf numFmtId="0" fontId="28" fillId="0" borderId="15" xfId="0" applyFont="1" applyBorder="1" applyAlignment="1" applyProtection="1">
      <alignment vertical="center"/>
      <protection hidden="1"/>
    </xf>
    <xf numFmtId="49" fontId="41" fillId="0" borderId="0" xfId="0" applyNumberFormat="1" applyFont="1" applyAlignment="1" applyProtection="1">
      <alignment horizontal="left" vertical="center"/>
      <protection hidden="1"/>
    </xf>
    <xf numFmtId="0" fontId="33" fillId="0" borderId="15" xfId="0" applyFont="1" applyBorder="1" applyAlignment="1" applyProtection="1">
      <alignment vertical="center"/>
      <protection hidden="1"/>
    </xf>
    <xf numFmtId="0" fontId="37" fillId="0" borderId="15" xfId="0" applyFont="1" applyBorder="1" applyAlignment="1" applyProtection="1">
      <alignment horizontal="center" wrapText="1"/>
      <protection hidden="1"/>
    </xf>
    <xf numFmtId="0" fontId="33" fillId="0" borderId="15" xfId="0" applyFont="1" applyBorder="1" applyProtection="1">
      <protection hidden="1"/>
    </xf>
    <xf numFmtId="0" fontId="33" fillId="0" borderId="48" xfId="0" applyFont="1" applyBorder="1" applyProtection="1">
      <protection hidden="1"/>
    </xf>
    <xf numFmtId="0" fontId="33" fillId="0" borderId="50" xfId="0" applyFont="1" applyBorder="1" applyProtection="1">
      <protection hidden="1"/>
    </xf>
    <xf numFmtId="0" fontId="33" fillId="0" borderId="47" xfId="0" applyFont="1" applyBorder="1" applyProtection="1">
      <protection hidden="1"/>
    </xf>
    <xf numFmtId="165" fontId="43" fillId="0" borderId="0" xfId="0" applyNumberFormat="1" applyFont="1" applyAlignment="1" applyProtection="1">
      <alignment horizontal="center" vertical="center"/>
      <protection hidden="1"/>
    </xf>
    <xf numFmtId="0" fontId="51" fillId="0" borderId="0" xfId="0" applyFont="1" applyAlignment="1" applyProtection="1">
      <alignment horizontal="right" vertical="center"/>
      <protection hidden="1"/>
    </xf>
    <xf numFmtId="0" fontId="43" fillId="41" borderId="52" xfId="0" applyFont="1" applyFill="1" applyBorder="1" applyAlignment="1" applyProtection="1">
      <alignment horizontal="center" vertical="center" wrapText="1"/>
      <protection hidden="1"/>
    </xf>
    <xf numFmtId="0" fontId="35" fillId="0" borderId="16" xfId="0" applyFont="1" applyBorder="1" applyProtection="1">
      <protection hidden="1"/>
    </xf>
    <xf numFmtId="0" fontId="35" fillId="0" borderId="17" xfId="0" applyFont="1" applyBorder="1" applyProtection="1">
      <protection hidden="1"/>
    </xf>
    <xf numFmtId="0" fontId="35" fillId="0" borderId="18" xfId="0" applyFont="1" applyBorder="1" applyProtection="1">
      <protection hidden="1"/>
    </xf>
    <xf numFmtId="0" fontId="31" fillId="0" borderId="20" xfId="0" applyFont="1" applyBorder="1" applyAlignment="1" applyProtection="1">
      <alignment vertical="center"/>
      <protection hidden="1"/>
    </xf>
    <xf numFmtId="0" fontId="31" fillId="0" borderId="20" xfId="0" applyFont="1" applyBorder="1" applyProtection="1">
      <protection hidden="1"/>
    </xf>
    <xf numFmtId="0" fontId="43" fillId="41" borderId="19" xfId="0" applyFont="1" applyFill="1" applyBorder="1" applyAlignment="1" applyProtection="1">
      <alignment vertical="center" wrapText="1"/>
      <protection hidden="1"/>
    </xf>
    <xf numFmtId="0" fontId="43" fillId="41" borderId="20" xfId="0" applyFont="1" applyFill="1" applyBorder="1" applyAlignment="1" applyProtection="1">
      <alignment vertical="center" wrapText="1"/>
      <protection hidden="1"/>
    </xf>
    <xf numFmtId="0" fontId="43" fillId="41" borderId="62" xfId="0" applyFont="1" applyFill="1" applyBorder="1" applyAlignment="1" applyProtection="1">
      <alignment vertical="center" wrapText="1"/>
      <protection hidden="1"/>
    </xf>
    <xf numFmtId="0" fontId="43" fillId="41" borderId="63" xfId="0" applyFont="1" applyFill="1" applyBorder="1" applyAlignment="1" applyProtection="1">
      <alignment vertical="center" wrapText="1"/>
      <protection hidden="1"/>
    </xf>
    <xf numFmtId="0" fontId="43" fillId="0" borderId="19" xfId="0" applyFont="1" applyBorder="1" applyAlignment="1" applyProtection="1">
      <alignment vertical="center"/>
      <protection hidden="1"/>
    </xf>
    <xf numFmtId="0" fontId="28" fillId="0" borderId="20" xfId="0" applyFont="1" applyBorder="1" applyProtection="1">
      <protection hidden="1"/>
    </xf>
    <xf numFmtId="0" fontId="33" fillId="0" borderId="19" xfId="0" applyFont="1" applyBorder="1" applyAlignment="1" applyProtection="1">
      <alignment horizontal="center" vertical="center"/>
      <protection hidden="1"/>
    </xf>
    <xf numFmtId="0" fontId="33" fillId="0" borderId="23" xfId="0" applyFont="1" applyBorder="1" applyAlignment="1" applyProtection="1">
      <alignment horizontal="center" vertical="center"/>
      <protection hidden="1"/>
    </xf>
    <xf numFmtId="0" fontId="28" fillId="0" borderId="25" xfId="0" applyFont="1" applyBorder="1" applyProtection="1">
      <protection hidden="1"/>
    </xf>
    <xf numFmtId="0" fontId="37" fillId="0" borderId="19" xfId="0" applyFont="1" applyBorder="1" applyAlignment="1" applyProtection="1">
      <alignment horizontal="center" vertical="center" textRotation="90" wrapText="1"/>
      <protection hidden="1"/>
    </xf>
    <xf numFmtId="0" fontId="33" fillId="0" borderId="19" xfId="0" applyFont="1" applyBorder="1" applyProtection="1">
      <protection hidden="1"/>
    </xf>
    <xf numFmtId="0" fontId="28" fillId="0" borderId="19" xfId="0" applyFont="1" applyBorder="1" applyAlignment="1" applyProtection="1">
      <alignment horizontal="center" vertical="center"/>
      <protection hidden="1"/>
    </xf>
    <xf numFmtId="0" fontId="28" fillId="0" borderId="20" xfId="0" applyFont="1" applyBorder="1" applyAlignment="1" applyProtection="1">
      <alignment vertical="center"/>
      <protection hidden="1"/>
    </xf>
    <xf numFmtId="0" fontId="37" fillId="0" borderId="19" xfId="0" applyFont="1" applyBorder="1" applyAlignment="1" applyProtection="1">
      <alignment horizontal="center" textRotation="90" wrapText="1"/>
      <protection hidden="1"/>
    </xf>
    <xf numFmtId="0" fontId="30" fillId="0" borderId="20" xfId="0" applyFont="1" applyBorder="1" applyProtection="1">
      <protection hidden="1"/>
    </xf>
    <xf numFmtId="0" fontId="36" fillId="0" borderId="19" xfId="0" applyFont="1" applyBorder="1" applyAlignment="1" applyProtection="1">
      <alignment horizontal="center" vertical="center"/>
      <protection hidden="1"/>
    </xf>
    <xf numFmtId="0" fontId="33" fillId="0" borderId="19" xfId="0" applyFont="1" applyBorder="1" applyAlignment="1" applyProtection="1">
      <alignment horizontal="center"/>
      <protection hidden="1"/>
    </xf>
    <xf numFmtId="0" fontId="33" fillId="0" borderId="21" xfId="0" applyFont="1" applyBorder="1" applyAlignment="1" applyProtection="1">
      <alignment horizontal="center"/>
      <protection hidden="1"/>
    </xf>
    <xf numFmtId="0" fontId="28" fillId="0" borderId="22" xfId="0" applyFont="1" applyBorder="1" applyProtection="1">
      <protection hidden="1"/>
    </xf>
    <xf numFmtId="0" fontId="35" fillId="0" borderId="47" xfId="0" applyFont="1" applyBorder="1" applyAlignment="1" applyProtection="1">
      <alignment vertical="center"/>
      <protection hidden="1"/>
    </xf>
    <xf numFmtId="0" fontId="28" fillId="0" borderId="0" xfId="0" applyFont="1" applyAlignment="1">
      <alignment vertical="center"/>
    </xf>
    <xf numFmtId="0" fontId="71" fillId="0" borderId="0" xfId="0" applyFont="1" applyAlignment="1">
      <alignment vertical="center"/>
    </xf>
    <xf numFmtId="0" fontId="28" fillId="0" borderId="0" xfId="0" applyFont="1"/>
    <xf numFmtId="0" fontId="40" fillId="0" borderId="50" xfId="84" applyFont="1" applyFill="1" applyBorder="1" applyAlignment="1" applyProtection="1">
      <alignment horizontal="center" vertical="center"/>
      <protection hidden="1"/>
    </xf>
    <xf numFmtId="0" fontId="37" fillId="0" borderId="0" xfId="84" applyNumberFormat="1" applyFont="1" applyBorder="1" applyAlignment="1" applyProtection="1">
      <protection hidden="1"/>
    </xf>
    <xf numFmtId="0" fontId="28" fillId="0" borderId="15" xfId="0" applyFont="1" applyBorder="1" applyProtection="1">
      <protection hidden="1"/>
    </xf>
    <xf numFmtId="0" fontId="41" fillId="0" borderId="0" xfId="0" applyFont="1" applyAlignment="1" applyProtection="1">
      <alignment horizontal="left" vertical="center"/>
      <protection hidden="1"/>
    </xf>
    <xf numFmtId="0" fontId="28" fillId="0" borderId="0" xfId="0" applyFont="1" applyAlignment="1" applyProtection="1">
      <alignment horizontal="left" vertical="center"/>
      <protection hidden="1"/>
    </xf>
    <xf numFmtId="0" fontId="40" fillId="0" borderId="53" xfId="84" applyFont="1" applyFill="1" applyBorder="1" applyAlignment="1" applyProtection="1">
      <alignment horizontal="center" vertical="center"/>
      <protection hidden="1"/>
    </xf>
    <xf numFmtId="0" fontId="37" fillId="0" borderId="0" xfId="0" applyFont="1" applyAlignment="1" applyProtection="1">
      <alignment horizontal="center"/>
      <protection hidden="1"/>
    </xf>
    <xf numFmtId="0" fontId="72" fillId="0" borderId="0" xfId="0" applyFont="1" applyAlignment="1" applyProtection="1">
      <alignment horizontal="center" vertical="center"/>
      <protection hidden="1"/>
    </xf>
    <xf numFmtId="0" fontId="37" fillId="0" borderId="0" xfId="0" applyFont="1" applyAlignment="1" applyProtection="1">
      <alignment horizontal="center" vertical="center" wrapText="1"/>
      <protection hidden="1"/>
    </xf>
    <xf numFmtId="0" fontId="37" fillId="0" borderId="45" xfId="0" applyFont="1" applyBorder="1" applyAlignment="1" applyProtection="1">
      <alignment horizontal="center" vertical="center" wrapText="1"/>
      <protection hidden="1"/>
    </xf>
    <xf numFmtId="0" fontId="37" fillId="0" borderId="0" xfId="84" applyNumberFormat="1" applyFont="1" applyBorder="1" applyAlignment="1" applyProtection="1">
      <alignment horizontal="left"/>
      <protection locked="0"/>
    </xf>
    <xf numFmtId="0" fontId="74" fillId="41" borderId="0" xfId="84" applyFont="1" applyFill="1" applyBorder="1" applyAlignment="1" applyProtection="1">
      <alignment horizontal="center" vertical="center"/>
      <protection locked="0" hidden="1"/>
    </xf>
    <xf numFmtId="0" fontId="33" fillId="0" borderId="46" xfId="0" applyFont="1" applyBorder="1" applyProtection="1">
      <protection hidden="1"/>
    </xf>
    <xf numFmtId="2" fontId="33" fillId="0" borderId="50" xfId="0" applyNumberFormat="1" applyFont="1" applyBorder="1" applyAlignment="1" applyProtection="1">
      <alignment horizontal="center" vertical="center"/>
      <protection hidden="1"/>
    </xf>
    <xf numFmtId="2" fontId="28" fillId="0" borderId="0" xfId="0" applyNumberFormat="1" applyFont="1" applyAlignment="1" applyProtection="1">
      <alignment horizontal="center" vertical="center"/>
      <protection hidden="1"/>
    </xf>
    <xf numFmtId="0" fontId="33" fillId="0" borderId="53" xfId="0" applyFont="1" applyBorder="1" applyProtection="1">
      <protection hidden="1"/>
    </xf>
    <xf numFmtId="2" fontId="33" fillId="0" borderId="0" xfId="0" applyNumberFormat="1" applyFont="1" applyAlignment="1" applyProtection="1">
      <alignment horizontal="center" vertical="center"/>
      <protection hidden="1"/>
    </xf>
    <xf numFmtId="0" fontId="34" fillId="0" borderId="0" xfId="0" applyFont="1" applyAlignment="1" applyProtection="1">
      <alignment horizontal="left" vertical="center"/>
      <protection hidden="1"/>
    </xf>
    <xf numFmtId="0" fontId="73" fillId="0" borderId="52" xfId="84" applyFont="1" applyBorder="1" applyAlignment="1" applyProtection="1">
      <alignment horizontal="left" vertical="center"/>
      <protection locked="0"/>
    </xf>
    <xf numFmtId="0" fontId="40" fillId="0" borderId="52" xfId="84" applyFont="1" applyFill="1" applyBorder="1" applyAlignment="1" applyProtection="1">
      <alignment horizontal="right" vertical="center"/>
      <protection hidden="1"/>
    </xf>
    <xf numFmtId="0" fontId="37" fillId="0" borderId="13" xfId="84" applyNumberFormat="1" applyFont="1" applyBorder="1" applyAlignment="1" applyProtection="1">
      <alignment horizontal="left"/>
      <protection locked="0"/>
    </xf>
    <xf numFmtId="0" fontId="28" fillId="0" borderId="47" xfId="0" applyFont="1" applyBorder="1" applyAlignment="1" applyProtection="1">
      <alignment horizontal="right"/>
      <protection hidden="1"/>
    </xf>
    <xf numFmtId="4" fontId="43" fillId="0" borderId="52" xfId="0" applyNumberFormat="1" applyFont="1" applyBorder="1" applyAlignment="1" applyProtection="1">
      <alignment horizontal="center" vertical="center"/>
      <protection hidden="1"/>
    </xf>
    <xf numFmtId="4" fontId="43" fillId="0" borderId="47" xfId="0" applyNumberFormat="1" applyFont="1" applyBorder="1" applyAlignment="1" applyProtection="1">
      <alignment horizontal="center" vertical="center"/>
      <protection hidden="1"/>
    </xf>
    <xf numFmtId="9" fontId="57" fillId="0" borderId="52" xfId="0" applyNumberFormat="1" applyFont="1" applyBorder="1" applyAlignment="1" applyProtection="1">
      <alignment horizontal="center" vertical="center"/>
      <protection hidden="1"/>
    </xf>
    <xf numFmtId="9" fontId="57" fillId="0" borderId="47" xfId="0" applyNumberFormat="1" applyFont="1" applyBorder="1" applyAlignment="1" applyProtection="1">
      <alignment horizontal="center" vertical="center"/>
      <protection hidden="1"/>
    </xf>
    <xf numFmtId="165" fontId="43" fillId="0" borderId="47" xfId="0" applyNumberFormat="1" applyFont="1" applyBorder="1" applyAlignment="1" applyProtection="1">
      <alignment horizontal="right" vertical="center"/>
      <protection hidden="1"/>
    </xf>
    <xf numFmtId="165" fontId="43" fillId="0" borderId="52" xfId="0" applyNumberFormat="1" applyFont="1" applyBorder="1" applyAlignment="1" applyProtection="1">
      <alignment horizontal="right" vertical="center"/>
      <protection hidden="1"/>
    </xf>
    <xf numFmtId="0" fontId="43" fillId="0" borderId="49" xfId="0" applyFont="1" applyBorder="1" applyAlignment="1" applyProtection="1">
      <alignment horizontal="right" vertical="center"/>
      <protection hidden="1"/>
    </xf>
    <xf numFmtId="0" fontId="43" fillId="0" borderId="0" xfId="0" applyFont="1" applyAlignment="1" applyProtection="1">
      <alignment horizontal="right" vertical="center"/>
      <protection hidden="1"/>
    </xf>
    <xf numFmtId="0" fontId="43" fillId="0" borderId="51" xfId="0" applyFont="1" applyBorder="1" applyAlignment="1" applyProtection="1">
      <alignment horizontal="right" vertical="center"/>
      <protection hidden="1"/>
    </xf>
    <xf numFmtId="0" fontId="43" fillId="0" borderId="52" xfId="0" applyFont="1" applyBorder="1" applyAlignment="1" applyProtection="1">
      <alignment horizontal="right" vertical="center"/>
      <protection hidden="1"/>
    </xf>
    <xf numFmtId="0" fontId="37" fillId="0" borderId="13" xfId="84" applyNumberFormat="1" applyFont="1" applyBorder="1" applyAlignment="1" applyProtection="1">
      <alignment horizontal="center"/>
      <protection locked="0"/>
    </xf>
    <xf numFmtId="0" fontId="28" fillId="0" borderId="0" xfId="84" applyNumberFormat="1" applyFont="1" applyBorder="1" applyAlignment="1" applyProtection="1">
      <alignment horizontal="left"/>
      <protection hidden="1"/>
    </xf>
    <xf numFmtId="0" fontId="37" fillId="0" borderId="13" xfId="83" applyFont="1" applyBorder="1" applyAlignment="1" applyProtection="1">
      <alignment horizontal="left"/>
      <protection locked="0"/>
    </xf>
    <xf numFmtId="0" fontId="29" fillId="0" borderId="0" xfId="84" applyNumberFormat="1" applyFont="1" applyBorder="1" applyAlignment="1" applyProtection="1">
      <alignment horizontal="center" vertical="center"/>
      <protection hidden="1"/>
    </xf>
    <xf numFmtId="0" fontId="28" fillId="0" borderId="0" xfId="0" applyFont="1" applyAlignment="1" applyProtection="1">
      <alignment horizontal="center"/>
      <protection hidden="1"/>
    </xf>
    <xf numFmtId="0" fontId="37" fillId="0" borderId="42" xfId="0" applyFont="1" applyBorder="1" applyAlignment="1" applyProtection="1">
      <alignment horizontal="center" vertical="center" wrapText="1"/>
      <protection locked="0"/>
    </xf>
    <xf numFmtId="0" fontId="37" fillId="0" borderId="43" xfId="0" applyFont="1" applyBorder="1" applyAlignment="1" applyProtection="1">
      <alignment horizontal="center" vertical="center" wrapText="1"/>
      <protection locked="0"/>
    </xf>
    <xf numFmtId="0" fontId="34" fillId="0" borderId="0" xfId="0" applyFont="1" applyAlignment="1" applyProtection="1">
      <alignment horizontal="center" vertical="center"/>
      <protection hidden="1"/>
    </xf>
    <xf numFmtId="0" fontId="34" fillId="0" borderId="0" xfId="0" applyFont="1" applyAlignment="1" applyProtection="1">
      <alignment horizontal="left" vertical="center"/>
      <protection hidden="1"/>
    </xf>
    <xf numFmtId="0" fontId="51" fillId="0" borderId="0" xfId="0" applyFont="1" applyAlignment="1" applyProtection="1">
      <alignment horizontal="right" vertical="center"/>
      <protection hidden="1"/>
    </xf>
    <xf numFmtId="0" fontId="29" fillId="0" borderId="0" xfId="0" applyFont="1" applyAlignment="1" applyProtection="1">
      <alignment horizontal="center" vertical="center"/>
      <protection hidden="1"/>
    </xf>
    <xf numFmtId="0" fontId="37" fillId="0" borderId="30" xfId="0" applyFont="1" applyBorder="1" applyAlignment="1" applyProtection="1">
      <alignment horizontal="center" vertical="center" wrapText="1"/>
      <protection locked="0"/>
    </xf>
    <xf numFmtId="0" fontId="40" fillId="41" borderId="17" xfId="0" applyFont="1" applyFill="1" applyBorder="1" applyAlignment="1" applyProtection="1">
      <alignment horizontal="center" vertical="center"/>
      <protection hidden="1"/>
    </xf>
    <xf numFmtId="0" fontId="40" fillId="41" borderId="56" xfId="0" applyFont="1" applyFill="1" applyBorder="1" applyAlignment="1" applyProtection="1">
      <alignment horizontal="center" vertical="center"/>
      <protection hidden="1"/>
    </xf>
    <xf numFmtId="0" fontId="37" fillId="0" borderId="13" xfId="83" applyFont="1" applyBorder="1" applyAlignment="1" applyProtection="1">
      <alignment horizontal="center"/>
      <protection locked="0"/>
    </xf>
    <xf numFmtId="0" fontId="37" fillId="0" borderId="57" xfId="0" applyFont="1" applyBorder="1" applyAlignment="1" applyProtection="1">
      <alignment horizontal="center" vertical="center"/>
      <protection locked="0" hidden="1"/>
    </xf>
    <xf numFmtId="0" fontId="37" fillId="0" borderId="58" xfId="0" applyFont="1" applyBorder="1" applyAlignment="1" applyProtection="1">
      <alignment horizontal="center" vertical="center"/>
      <protection locked="0" hidden="1"/>
    </xf>
    <xf numFmtId="0" fontId="37" fillId="0" borderId="59" xfId="0" applyFont="1" applyBorder="1" applyAlignment="1" applyProtection="1">
      <alignment horizontal="center" vertical="center"/>
      <protection locked="0" hidden="1"/>
    </xf>
    <xf numFmtId="0" fontId="35" fillId="0" borderId="19" xfId="0" applyFont="1" applyBorder="1" applyAlignment="1" applyProtection="1">
      <alignment horizontal="center"/>
      <protection hidden="1"/>
    </xf>
    <xf numFmtId="0" fontId="35" fillId="0" borderId="0" xfId="0" applyFont="1" applyAlignment="1" applyProtection="1">
      <alignment horizontal="center"/>
      <protection hidden="1"/>
    </xf>
    <xf numFmtId="0" fontId="35" fillId="0" borderId="20" xfId="0" applyFont="1" applyBorder="1" applyAlignment="1" applyProtection="1">
      <alignment horizontal="center"/>
      <protection hidden="1"/>
    </xf>
    <xf numFmtId="49" fontId="37" fillId="0" borderId="13" xfId="83" applyNumberFormat="1" applyFont="1" applyBorder="1" applyAlignment="1" applyProtection="1">
      <alignment horizontal="center"/>
      <protection locked="0"/>
    </xf>
    <xf numFmtId="164" fontId="43" fillId="0" borderId="0" xfId="0" applyNumberFormat="1" applyFont="1" applyAlignment="1" applyProtection="1">
      <alignment horizontal="left"/>
      <protection hidden="1"/>
    </xf>
    <xf numFmtId="0" fontId="43" fillId="0" borderId="19" xfId="0" applyFont="1" applyBorder="1" applyAlignment="1" applyProtection="1">
      <alignment horizontal="right"/>
      <protection hidden="1"/>
    </xf>
    <xf numFmtId="0" fontId="43" fillId="0" borderId="0" xfId="0" applyFont="1" applyAlignment="1" applyProtection="1">
      <alignment horizontal="right"/>
      <protection hidden="1"/>
    </xf>
    <xf numFmtId="0" fontId="35" fillId="41" borderId="60" xfId="0" applyFont="1" applyFill="1" applyBorder="1" applyAlignment="1" applyProtection="1">
      <alignment horizontal="center" vertical="center" wrapText="1"/>
      <protection hidden="1"/>
    </xf>
    <xf numFmtId="0" fontId="35" fillId="41" borderId="47" xfId="0" applyFont="1" applyFill="1" applyBorder="1" applyAlignment="1" applyProtection="1">
      <alignment horizontal="center" vertical="center" wrapText="1"/>
      <protection hidden="1"/>
    </xf>
    <xf numFmtId="0" fontId="35" fillId="41" borderId="61" xfId="0" applyFont="1" applyFill="1" applyBorder="1" applyAlignment="1" applyProtection="1">
      <alignment horizontal="center" vertical="center" wrapText="1"/>
      <protection hidden="1"/>
    </xf>
    <xf numFmtId="0" fontId="28" fillId="41" borderId="0" xfId="0" applyFont="1" applyFill="1" applyAlignment="1" applyProtection="1">
      <alignment horizontal="center" vertical="center" wrapText="1"/>
      <protection hidden="1"/>
    </xf>
    <xf numFmtId="0" fontId="28" fillId="41" borderId="52" xfId="0" applyFont="1" applyFill="1" applyBorder="1" applyAlignment="1" applyProtection="1">
      <alignment horizontal="center" vertical="center" wrapText="1"/>
      <protection hidden="1"/>
    </xf>
    <xf numFmtId="0" fontId="69" fillId="0" borderId="15" xfId="84" applyFont="1" applyFill="1" applyBorder="1" applyAlignment="1" applyProtection="1">
      <alignment horizontal="center" vertical="center"/>
      <protection locked="0"/>
    </xf>
    <xf numFmtId="0" fontId="69" fillId="0" borderId="54" xfId="84" applyFont="1" applyFill="1" applyBorder="1" applyAlignment="1" applyProtection="1">
      <alignment horizontal="center" vertical="center"/>
      <protection locked="0"/>
    </xf>
    <xf numFmtId="0" fontId="37" fillId="0" borderId="30" xfId="0" applyFont="1" applyBorder="1" applyAlignment="1" applyProtection="1">
      <alignment horizontal="center"/>
      <protection locked="0"/>
    </xf>
    <xf numFmtId="0" fontId="28" fillId="0" borderId="0" xfId="0" applyFont="1" applyAlignment="1">
      <alignment horizontal="center" vertical="center" wrapText="1"/>
    </xf>
    <xf numFmtId="0" fontId="28" fillId="0" borderId="50" xfId="0" applyFont="1" applyBorder="1" applyAlignment="1">
      <alignment horizontal="center" vertical="center" wrapText="1"/>
    </xf>
    <xf numFmtId="164" fontId="37" fillId="0" borderId="30" xfId="0" applyNumberFormat="1" applyFont="1" applyBorder="1" applyAlignment="1" applyProtection="1">
      <alignment horizontal="center"/>
      <protection locked="0"/>
    </xf>
    <xf numFmtId="0" fontId="43" fillId="41" borderId="46" xfId="0" applyFont="1" applyFill="1" applyBorder="1" applyAlignment="1" applyProtection="1">
      <alignment horizontal="center" vertical="center"/>
      <protection hidden="1"/>
    </xf>
    <xf numFmtId="0" fontId="43" fillId="41" borderId="47" xfId="0" applyFont="1" applyFill="1" applyBorder="1" applyAlignment="1" applyProtection="1">
      <alignment horizontal="center" vertical="center"/>
      <protection hidden="1"/>
    </xf>
    <xf numFmtId="0" fontId="43" fillId="41" borderId="49" xfId="0" applyFont="1" applyFill="1" applyBorder="1" applyAlignment="1" applyProtection="1">
      <alignment horizontal="center" vertical="center"/>
      <protection hidden="1"/>
    </xf>
    <xf numFmtId="0" fontId="43" fillId="41" borderId="0" xfId="0" applyFont="1" applyFill="1" applyAlignment="1" applyProtection="1">
      <alignment horizontal="center" vertical="center"/>
      <protection hidden="1"/>
    </xf>
    <xf numFmtId="0" fontId="43" fillId="41" borderId="55" xfId="0" applyFont="1" applyFill="1" applyBorder="1" applyAlignment="1" applyProtection="1">
      <alignment horizontal="center" vertical="center"/>
      <protection hidden="1"/>
    </xf>
    <xf numFmtId="0" fontId="43" fillId="41" borderId="15" xfId="0" applyFont="1" applyFill="1" applyBorder="1" applyAlignment="1" applyProtection="1">
      <alignment horizontal="center" vertical="center"/>
      <protection hidden="1"/>
    </xf>
    <xf numFmtId="0" fontId="43" fillId="41" borderId="51" xfId="0" applyFont="1" applyFill="1" applyBorder="1" applyAlignment="1" applyProtection="1">
      <alignment horizontal="center" vertical="center"/>
      <protection hidden="1"/>
    </xf>
    <xf numFmtId="0" fontId="43" fillId="41" borderId="52" xfId="0" applyFont="1" applyFill="1" applyBorder="1" applyAlignment="1" applyProtection="1">
      <alignment horizontal="center" vertical="center"/>
      <protection hidden="1"/>
    </xf>
    <xf numFmtId="0" fontId="38" fillId="0" borderId="0" xfId="0" applyFont="1" applyAlignment="1" applyProtection="1">
      <alignment horizontal="center"/>
      <protection hidden="1"/>
    </xf>
    <xf numFmtId="0" fontId="31" fillId="0" borderId="0" xfId="0" applyFont="1" applyAlignment="1">
      <alignment horizontal="right" vertical="center"/>
    </xf>
    <xf numFmtId="0" fontId="70" fillId="0" borderId="0" xfId="84" applyFont="1" applyBorder="1" applyAlignment="1" applyProtection="1">
      <alignment horizontal="left" vertical="center"/>
      <protection locked="0"/>
    </xf>
    <xf numFmtId="2" fontId="33" fillId="0" borderId="0" xfId="0" applyNumberFormat="1" applyFont="1" applyAlignment="1" applyProtection="1">
      <alignment horizontal="center" vertical="center"/>
      <protection hidden="1"/>
    </xf>
    <xf numFmtId="4" fontId="33" fillId="0" borderId="0" xfId="0" applyNumberFormat="1" applyFont="1" applyAlignment="1" applyProtection="1">
      <alignment horizontal="center" vertical="center"/>
      <protection hidden="1"/>
    </xf>
    <xf numFmtId="0" fontId="29" fillId="0" borderId="47" xfId="0" applyFont="1" applyBorder="1" applyAlignment="1" applyProtection="1">
      <alignment horizontal="center"/>
      <protection hidden="1"/>
    </xf>
    <xf numFmtId="4" fontId="38" fillId="41" borderId="38" xfId="0" applyNumberFormat="1" applyFont="1" applyFill="1" applyBorder="1" applyAlignment="1" applyProtection="1">
      <alignment horizontal="center" vertical="center"/>
      <protection hidden="1"/>
    </xf>
    <xf numFmtId="4" fontId="38" fillId="41" borderId="39" xfId="0" applyNumberFormat="1" applyFont="1" applyFill="1" applyBorder="1" applyAlignment="1" applyProtection="1">
      <alignment horizontal="center" vertical="center"/>
      <protection hidden="1"/>
    </xf>
    <xf numFmtId="0" fontId="29" fillId="0" borderId="47" xfId="0" applyFont="1" applyBorder="1" applyAlignment="1" applyProtection="1">
      <alignment horizontal="center" vertical="center"/>
      <protection hidden="1"/>
    </xf>
    <xf numFmtId="0" fontId="43" fillId="41" borderId="37" xfId="0" applyFont="1" applyFill="1" applyBorder="1" applyAlignment="1" applyProtection="1">
      <alignment horizontal="center" vertical="center"/>
      <protection hidden="1"/>
    </xf>
    <xf numFmtId="0" fontId="43" fillId="41" borderId="38" xfId="0" applyFont="1" applyFill="1" applyBorder="1" applyAlignment="1" applyProtection="1">
      <alignment horizontal="center" vertical="center"/>
      <protection hidden="1"/>
    </xf>
    <xf numFmtId="0" fontId="37" fillId="41" borderId="40" xfId="0" applyFont="1" applyFill="1" applyBorder="1" applyAlignment="1" applyProtection="1">
      <alignment horizontal="center" vertical="center"/>
      <protection hidden="1"/>
    </xf>
    <xf numFmtId="0" fontId="37" fillId="41" borderId="41" xfId="0" applyFont="1" applyFill="1" applyBorder="1" applyAlignment="1" applyProtection="1">
      <alignment horizontal="center" vertical="center"/>
      <protection hidden="1"/>
    </xf>
    <xf numFmtId="3" fontId="66" fillId="0" borderId="0" xfId="0" applyNumberFormat="1" applyFont="1" applyAlignment="1">
      <alignment horizontal="center"/>
    </xf>
    <xf numFmtId="3" fontId="66" fillId="0" borderId="72" xfId="0" applyNumberFormat="1" applyFont="1" applyBorder="1" applyAlignment="1">
      <alignment horizontal="center"/>
    </xf>
    <xf numFmtId="0" fontId="42" fillId="0" borderId="0" xfId="84" applyFont="1" applyFill="1" applyBorder="1" applyAlignment="1" applyProtection="1">
      <alignment horizontal="center" vertical="center"/>
      <protection hidden="1"/>
    </xf>
    <xf numFmtId="0" fontId="42" fillId="0" borderId="50" xfId="84" applyFont="1" applyFill="1" applyBorder="1" applyAlignment="1" applyProtection="1">
      <alignment horizontal="center" vertical="center"/>
      <protection hidden="1"/>
    </xf>
    <xf numFmtId="0" fontId="28" fillId="0" borderId="0" xfId="84" applyNumberFormat="1" applyFont="1" applyFill="1" applyBorder="1" applyAlignment="1" applyProtection="1">
      <alignment horizontal="justify" vertical="top"/>
      <protection hidden="1"/>
    </xf>
    <xf numFmtId="0" fontId="28" fillId="0" borderId="0" xfId="0" applyFont="1" applyAlignment="1" applyProtection="1">
      <alignment horizontal="justify" vertical="top"/>
      <protection hidden="1"/>
    </xf>
    <xf numFmtId="0" fontId="28" fillId="0" borderId="0" xfId="0" applyFont="1" applyAlignment="1" applyProtection="1">
      <alignment horizontal="justify" vertical="center"/>
      <protection hidden="1"/>
    </xf>
    <xf numFmtId="0" fontId="63" fillId="0" borderId="0" xfId="84" applyNumberFormat="1" applyFont="1" applyFill="1" applyBorder="1" applyAlignment="1" applyProtection="1">
      <alignment horizontal="center"/>
      <protection hidden="1"/>
    </xf>
    <xf numFmtId="0" fontId="40" fillId="0" borderId="0" xfId="0" applyFont="1" applyAlignment="1" applyProtection="1">
      <alignment horizontal="justify" vertical="center"/>
      <protection hidden="1"/>
    </xf>
    <xf numFmtId="0" fontId="43" fillId="41" borderId="0" xfId="89" applyFont="1" applyFill="1" applyAlignment="1" applyProtection="1">
      <alignment horizontal="center" vertical="center"/>
      <protection locked="0" hidden="1"/>
    </xf>
    <xf numFmtId="0" fontId="54" fillId="42" borderId="74" xfId="83" applyFont="1" applyFill="1" applyBorder="1" applyAlignment="1" applyProtection="1">
      <alignment horizontal="center" vertical="center"/>
      <protection hidden="1"/>
    </xf>
    <xf numFmtId="0" fontId="41" fillId="0" borderId="75" xfId="83" applyFont="1" applyBorder="1" applyAlignment="1" applyProtection="1">
      <alignment horizontal="center" vertical="center"/>
      <protection hidden="1"/>
    </xf>
    <xf numFmtId="0" fontId="41" fillId="0" borderId="76" xfId="83" applyFont="1" applyBorder="1" applyAlignment="1" applyProtection="1">
      <alignment horizontal="center" vertical="center"/>
      <protection hidden="1"/>
    </xf>
    <xf numFmtId="0" fontId="41" fillId="0" borderId="73" xfId="0" applyFont="1" applyBorder="1" applyAlignment="1" applyProtection="1">
      <alignment horizontal="center" vertical="center" wrapText="1"/>
      <protection hidden="1"/>
    </xf>
    <xf numFmtId="0" fontId="41" fillId="45" borderId="44" xfId="83" applyFont="1" applyFill="1" applyBorder="1" applyAlignment="1">
      <alignment horizontal="center" vertical="center"/>
    </xf>
    <xf numFmtId="166" fontId="54" fillId="42" borderId="77" xfId="90" applyNumberFormat="1" applyFont="1" applyFill="1" applyBorder="1" applyAlignment="1" applyProtection="1">
      <alignment horizontal="center" vertical="center"/>
      <protection hidden="1"/>
    </xf>
    <xf numFmtId="0" fontId="41" fillId="0" borderId="68" xfId="0" applyFont="1" applyBorder="1" applyAlignment="1" applyProtection="1">
      <alignment horizontal="center" vertical="center" wrapText="1"/>
      <protection hidden="1"/>
    </xf>
    <xf numFmtId="0" fontId="41" fillId="0" borderId="14" xfId="90" applyFont="1" applyBorder="1" applyAlignment="1" applyProtection="1">
      <alignment horizontal="center" vertical="center"/>
      <protection hidden="1"/>
    </xf>
    <xf numFmtId="166" fontId="41" fillId="0" borderId="77" xfId="90" applyNumberFormat="1" applyFont="1" applyBorder="1" applyAlignment="1" applyProtection="1">
      <alignment horizontal="center" vertical="center"/>
      <protection hidden="1"/>
    </xf>
    <xf numFmtId="0" fontId="54" fillId="0" borderId="68" xfId="0" applyFont="1" applyBorder="1" applyAlignment="1" applyProtection="1">
      <alignment horizontal="center" vertical="center"/>
      <protection hidden="1"/>
    </xf>
    <xf numFmtId="0" fontId="41" fillId="0" borderId="67" xfId="0" applyFont="1" applyBorder="1" applyAlignment="1" applyProtection="1">
      <alignment horizontal="center" vertical="center"/>
      <protection hidden="1"/>
    </xf>
    <xf numFmtId="0" fontId="54" fillId="0" borderId="73" xfId="0" applyFont="1" applyBorder="1" applyAlignment="1" applyProtection="1">
      <alignment horizontal="center" vertical="center"/>
      <protection hidden="1"/>
    </xf>
    <xf numFmtId="0" fontId="41" fillId="0" borderId="44" xfId="0" applyFont="1" applyBorder="1" applyAlignment="1" applyProtection="1">
      <alignment horizontal="center" vertical="center"/>
      <protection hidden="1"/>
    </xf>
    <xf numFmtId="0" fontId="41" fillId="0" borderId="73" xfId="0" applyFont="1" applyBorder="1" applyAlignment="1" applyProtection="1">
      <alignment horizontal="center" vertical="center"/>
      <protection hidden="1"/>
    </xf>
    <xf numFmtId="0" fontId="41" fillId="0" borderId="68" xfId="0" applyFont="1" applyBorder="1" applyAlignment="1" applyProtection="1">
      <alignment horizontal="center" vertical="center"/>
      <protection hidden="1"/>
    </xf>
    <xf numFmtId="0" fontId="41" fillId="45" borderId="66" xfId="0" applyFont="1" applyFill="1" applyBorder="1" applyAlignment="1" applyProtection="1">
      <alignment horizontal="center" vertical="center"/>
      <protection hidden="1"/>
    </xf>
    <xf numFmtId="166" fontId="54" fillId="42" borderId="77" xfId="0" applyNumberFormat="1" applyFont="1" applyFill="1" applyBorder="1" applyAlignment="1" applyProtection="1">
      <alignment horizontal="center" vertical="center"/>
      <protection hidden="1"/>
    </xf>
    <xf numFmtId="0" fontId="41" fillId="0" borderId="66" xfId="0" applyFont="1" applyBorder="1" applyAlignment="1" applyProtection="1">
      <alignment horizontal="center" vertical="center"/>
      <protection hidden="1"/>
    </xf>
    <xf numFmtId="0" fontId="41" fillId="0" borderId="66" xfId="90" applyFont="1" applyBorder="1" applyAlignment="1" applyProtection="1">
      <alignment horizontal="center" vertical="center"/>
      <protection hidden="1"/>
    </xf>
    <xf numFmtId="0" fontId="41" fillId="0" borderId="69" xfId="0" applyFont="1" applyBorder="1" applyAlignment="1" applyProtection="1">
      <alignment horizontal="center" vertical="center"/>
      <protection hidden="1"/>
    </xf>
    <xf numFmtId="0" fontId="77" fillId="45" borderId="14" xfId="0" applyFont="1" applyFill="1" applyBorder="1" applyAlignment="1" applyProtection="1">
      <alignment horizontal="center" vertical="center"/>
      <protection hidden="1"/>
    </xf>
    <xf numFmtId="166" fontId="40" fillId="42" borderId="78" xfId="0" applyNumberFormat="1" applyFont="1" applyFill="1" applyBorder="1" applyAlignment="1" applyProtection="1">
      <alignment horizontal="center" vertical="center"/>
      <protection hidden="1"/>
    </xf>
    <xf numFmtId="0" fontId="41" fillId="0" borderId="68" xfId="90" applyFont="1" applyBorder="1" applyAlignment="1" applyProtection="1">
      <alignment horizontal="center" vertical="center"/>
      <protection hidden="1"/>
    </xf>
    <xf numFmtId="0" fontId="41" fillId="0" borderId="67" xfId="83" applyFont="1" applyBorder="1" applyAlignment="1">
      <alignment horizontal="center" vertical="center"/>
    </xf>
    <xf numFmtId="166" fontId="41" fillId="45" borderId="44" xfId="90" applyNumberFormat="1" applyFont="1" applyFill="1" applyBorder="1" applyAlignment="1" applyProtection="1">
      <alignment horizontal="center" vertical="center"/>
      <protection hidden="1"/>
    </xf>
    <xf numFmtId="0" fontId="41" fillId="0" borderId="70" xfId="90" applyFont="1" applyBorder="1" applyAlignment="1" applyProtection="1">
      <alignment horizontal="center" vertical="center"/>
      <protection hidden="1"/>
    </xf>
    <xf numFmtId="166" fontId="41" fillId="45" borderId="66" xfId="90" applyNumberFormat="1" applyFont="1" applyFill="1" applyBorder="1" applyAlignment="1" applyProtection="1">
      <alignment horizontal="center" vertical="center"/>
      <protection hidden="1"/>
    </xf>
    <xf numFmtId="2" fontId="40" fillId="42" borderId="79" xfId="90" applyNumberFormat="1" applyFont="1" applyFill="1" applyBorder="1" applyAlignment="1" applyProtection="1">
      <alignment horizontal="center" vertical="center"/>
      <protection hidden="1"/>
    </xf>
    <xf numFmtId="0" fontId="41" fillId="0" borderId="71" xfId="0" applyFont="1" applyBorder="1" applyAlignment="1" applyProtection="1">
      <alignment horizontal="center" vertical="center" wrapText="1"/>
      <protection hidden="1"/>
    </xf>
    <xf numFmtId="0" fontId="40" fillId="42" borderId="80" xfId="0" applyFont="1" applyFill="1" applyBorder="1" applyAlignment="1" applyProtection="1">
      <alignment horizontal="center" vertical="center"/>
      <protection hidden="1"/>
    </xf>
    <xf numFmtId="0" fontId="40" fillId="42" borderId="81" xfId="0" applyFont="1" applyFill="1" applyBorder="1" applyAlignment="1" applyProtection="1">
      <alignment horizontal="center" vertical="center"/>
      <protection hidden="1"/>
    </xf>
    <xf numFmtId="0" fontId="41" fillId="0" borderId="0" xfId="88" applyFont="1" applyAlignment="1" applyProtection="1">
      <alignment vertical="center"/>
      <protection hidden="1"/>
    </xf>
    <xf numFmtId="0" fontId="41" fillId="0" borderId="0" xfId="88" applyFont="1" applyAlignment="1" applyProtection="1">
      <alignment horizontal="left" vertical="center"/>
      <protection hidden="1"/>
    </xf>
    <xf numFmtId="0" fontId="78" fillId="44" borderId="0" xfId="0" applyFont="1" applyFill="1" applyAlignment="1" applyProtection="1">
      <alignment horizontal="center"/>
      <protection hidden="1"/>
    </xf>
    <xf numFmtId="0" fontId="34" fillId="0" borderId="32" xfId="0" applyFont="1" applyBorder="1" applyAlignment="1" applyProtection="1">
      <alignment horizontal="center"/>
      <protection hidden="1"/>
    </xf>
    <xf numFmtId="0" fontId="79" fillId="0" borderId="33" xfId="0" applyFont="1" applyBorder="1" applyProtection="1">
      <protection hidden="1"/>
    </xf>
    <xf numFmtId="0" fontId="34" fillId="44" borderId="0" xfId="0" applyFont="1" applyFill="1" applyAlignment="1" applyProtection="1">
      <alignment horizontal="center" vertical="center"/>
      <protection hidden="1"/>
    </xf>
    <xf numFmtId="0" fontId="79" fillId="0" borderId="0" xfId="0" applyFont="1" applyProtection="1">
      <protection hidden="1"/>
    </xf>
    <xf numFmtId="0" fontId="34" fillId="0" borderId="11" xfId="0" applyFont="1" applyBorder="1" applyAlignment="1" applyProtection="1">
      <alignment horizontal="center" vertical="center"/>
      <protection hidden="1"/>
    </xf>
    <xf numFmtId="0" fontId="34" fillId="0" borderId="34" xfId="0" applyFont="1" applyBorder="1" applyAlignment="1" applyProtection="1">
      <alignment horizontal="center"/>
      <protection hidden="1"/>
    </xf>
    <xf numFmtId="0" fontId="34" fillId="0" borderId="35" xfId="0" applyFont="1" applyBorder="1" applyAlignment="1" applyProtection="1">
      <alignment horizontal="center"/>
      <protection hidden="1"/>
    </xf>
    <xf numFmtId="0" fontId="78" fillId="0" borderId="0" xfId="0" applyFont="1" applyProtection="1">
      <protection hidden="1"/>
    </xf>
    <xf numFmtId="0" fontId="34" fillId="0" borderId="29" xfId="0" applyFont="1" applyBorder="1" applyAlignment="1" applyProtection="1">
      <alignment horizontal="center" vertical="center"/>
      <protection hidden="1"/>
    </xf>
    <xf numFmtId="0" fontId="34" fillId="44" borderId="65" xfId="0" applyFont="1" applyFill="1" applyBorder="1" applyAlignment="1" applyProtection="1">
      <alignment horizontal="center" vertical="center"/>
      <protection hidden="1"/>
    </xf>
    <xf numFmtId="0" fontId="34" fillId="0" borderId="0" xfId="0" applyFont="1" applyProtection="1">
      <protection hidden="1"/>
    </xf>
    <xf numFmtId="0" fontId="80" fillId="0" borderId="35" xfId="0" applyFont="1" applyBorder="1" applyAlignment="1" applyProtection="1">
      <alignment horizontal="center"/>
      <protection hidden="1"/>
    </xf>
    <xf numFmtId="0" fontId="34" fillId="0" borderId="28" xfId="0" quotePrefix="1" applyFont="1" applyBorder="1" applyAlignment="1" applyProtection="1">
      <alignment horizontal="center" vertical="center"/>
      <protection hidden="1"/>
    </xf>
    <xf numFmtId="0" fontId="34" fillId="0" borderId="26" xfId="0" applyFont="1" applyBorder="1" applyAlignment="1" applyProtection="1">
      <alignment horizontal="center" vertical="center"/>
      <protection hidden="1"/>
    </xf>
    <xf numFmtId="0" fontId="80" fillId="0" borderId="35" xfId="0" applyFont="1" applyBorder="1" applyProtection="1">
      <protection hidden="1"/>
    </xf>
    <xf numFmtId="0" fontId="34" fillId="44" borderId="29" xfId="0" quotePrefix="1" applyFont="1" applyFill="1" applyBorder="1" applyAlignment="1" applyProtection="1">
      <alignment horizontal="center" vertical="center"/>
      <protection hidden="1"/>
    </xf>
    <xf numFmtId="0" fontId="34" fillId="0" borderId="35" xfId="0" applyFont="1" applyBorder="1" applyProtection="1">
      <protection hidden="1"/>
    </xf>
    <xf numFmtId="0" fontId="34" fillId="45" borderId="64" xfId="0" applyFont="1" applyFill="1" applyBorder="1" applyAlignment="1" applyProtection="1">
      <alignment horizontal="center"/>
      <protection hidden="1"/>
    </xf>
    <xf numFmtId="0" fontId="34" fillId="0" borderId="36" xfId="0" applyFont="1" applyBorder="1" applyAlignment="1" applyProtection="1">
      <alignment horizontal="center"/>
      <protection hidden="1"/>
    </xf>
    <xf numFmtId="0" fontId="34" fillId="44" borderId="29" xfId="0" applyFont="1" applyFill="1" applyBorder="1" applyAlignment="1" applyProtection="1">
      <alignment horizontal="center" vertical="center"/>
      <protection hidden="1"/>
    </xf>
    <xf numFmtId="0" fontId="80" fillId="0" borderId="0" xfId="0" applyFont="1" applyProtection="1">
      <protection hidden="1"/>
    </xf>
    <xf numFmtId="0" fontId="34" fillId="0" borderId="27" xfId="0" applyFont="1" applyBorder="1" applyAlignment="1" applyProtection="1">
      <alignment horizontal="center" vertical="center"/>
      <protection hidden="1"/>
    </xf>
    <xf numFmtId="3" fontId="34" fillId="0" borderId="0" xfId="0" quotePrefix="1" applyNumberFormat="1" applyFont="1" applyAlignment="1" applyProtection="1">
      <alignment horizontal="center" vertical="center"/>
      <protection hidden="1"/>
    </xf>
  </cellXfs>
  <cellStyles count="91">
    <cellStyle name="Accent1" xfId="1" builtinId="29" customBuiltin="1"/>
    <cellStyle name="Accent1 - 20%" xfId="2" xr:uid="{00000000-0005-0000-0000-000001000000}"/>
    <cellStyle name="Accent1 - 40%" xfId="3" xr:uid="{00000000-0005-0000-0000-000002000000}"/>
    <cellStyle name="Accent1 - 60%" xfId="4" xr:uid="{00000000-0005-0000-0000-000003000000}"/>
    <cellStyle name="Accent2" xfId="5" builtinId="33" customBuiltin="1"/>
    <cellStyle name="Accent2 - 20%" xfId="6" xr:uid="{00000000-0005-0000-0000-000005000000}"/>
    <cellStyle name="Accent2 - 40%" xfId="7" xr:uid="{00000000-0005-0000-0000-000006000000}"/>
    <cellStyle name="Accent2 - 60%" xfId="8" xr:uid="{00000000-0005-0000-0000-000007000000}"/>
    <cellStyle name="Accent3" xfId="9" builtinId="37" customBuiltin="1"/>
    <cellStyle name="Accent3 - 20%" xfId="10" xr:uid="{00000000-0005-0000-0000-000009000000}"/>
    <cellStyle name="Accent3 - 40%" xfId="11" xr:uid="{00000000-0005-0000-0000-00000A000000}"/>
    <cellStyle name="Accent3 - 60%" xfId="12" xr:uid="{00000000-0005-0000-0000-00000B000000}"/>
    <cellStyle name="Accent4" xfId="13" builtinId="41" customBuiltin="1"/>
    <cellStyle name="Accent4 - 20%" xfId="14" xr:uid="{00000000-0005-0000-0000-00000D000000}"/>
    <cellStyle name="Accent4 - 40%" xfId="15" xr:uid="{00000000-0005-0000-0000-00000E000000}"/>
    <cellStyle name="Accent4 - 60%" xfId="16" xr:uid="{00000000-0005-0000-0000-00000F000000}"/>
    <cellStyle name="Accent5" xfId="17" builtinId="45" customBuiltin="1"/>
    <cellStyle name="Accent5 - 20%" xfId="18" xr:uid="{00000000-0005-0000-0000-000011000000}"/>
    <cellStyle name="Accent5 - 40%" xfId="19" xr:uid="{00000000-0005-0000-0000-000012000000}"/>
    <cellStyle name="Accent5 - 60%" xfId="20" xr:uid="{00000000-0005-0000-0000-000013000000}"/>
    <cellStyle name="Accent6" xfId="21" builtinId="49" customBuiltin="1"/>
    <cellStyle name="Accent6 - 20%" xfId="22" xr:uid="{00000000-0005-0000-0000-000015000000}"/>
    <cellStyle name="Accent6 - 40%" xfId="23" xr:uid="{00000000-0005-0000-0000-000016000000}"/>
    <cellStyle name="Accent6 - 60%" xfId="24" xr:uid="{00000000-0005-0000-0000-000017000000}"/>
    <cellStyle name="Bad" xfId="25" builtinId="27" customBuiltin="1"/>
    <cellStyle name="Calculation" xfId="26" builtinId="22" customBuiltin="1"/>
    <cellStyle name="Check Cell" xfId="27" builtinId="23" customBuiltin="1"/>
    <cellStyle name="Emphasis 1" xfId="28" xr:uid="{00000000-0005-0000-0000-00001B000000}"/>
    <cellStyle name="Emphasis 2" xfId="29" xr:uid="{00000000-0005-0000-0000-00001C000000}"/>
    <cellStyle name="Emphasis 3" xfId="30" xr:uid="{00000000-0005-0000-0000-00001D000000}"/>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84" builtinId="8"/>
    <cellStyle name="Hyperlink 3" xfId="87" xr:uid="{00000000-0005-0000-0000-000024000000}"/>
    <cellStyle name="Input" xfId="36" builtinId="20" customBuiltin="1"/>
    <cellStyle name="Linked Cell" xfId="37" builtinId="24" customBuiltin="1"/>
    <cellStyle name="Neutral" xfId="38" builtinId="28" customBuiltin="1"/>
    <cellStyle name="Normal" xfId="0" builtinId="0"/>
    <cellStyle name="Normal 2" xfId="83" xr:uid="{00000000-0005-0000-0000-000029000000}"/>
    <cellStyle name="Normal 2 2" xfId="88" xr:uid="{00000000-0005-0000-0000-00002A000000}"/>
    <cellStyle name="Normal 3" xfId="85" xr:uid="{00000000-0005-0000-0000-00002B000000}"/>
    <cellStyle name="Normal 3 2" xfId="90" xr:uid="{6135901D-0EB8-456B-8750-3C26124BD26C}"/>
    <cellStyle name="Normal 4" xfId="89" xr:uid="{A36761BB-C68A-416C-B3B8-546B1EE91304}"/>
    <cellStyle name="Normal 5" xfId="86" xr:uid="{00000000-0005-0000-0000-00002C000000}"/>
    <cellStyle name="Note" xfId="39" builtinId="10" customBuiltin="1"/>
    <cellStyle name="Output" xfId="40" builtinId="21" customBuiltin="1"/>
    <cellStyle name="SAPBEXaggData" xfId="41" xr:uid="{00000000-0005-0000-0000-00002F000000}"/>
    <cellStyle name="SAPBEXaggDataEmph" xfId="42" xr:uid="{00000000-0005-0000-0000-000030000000}"/>
    <cellStyle name="SAPBEXaggItem" xfId="43" xr:uid="{00000000-0005-0000-0000-000031000000}"/>
    <cellStyle name="SAPBEXaggItemX" xfId="44" xr:uid="{00000000-0005-0000-0000-000032000000}"/>
    <cellStyle name="SAPBEXchaText" xfId="45" xr:uid="{00000000-0005-0000-0000-000033000000}"/>
    <cellStyle name="SAPBEXexcBad7" xfId="46" xr:uid="{00000000-0005-0000-0000-000034000000}"/>
    <cellStyle name="SAPBEXexcBad8" xfId="47" xr:uid="{00000000-0005-0000-0000-000035000000}"/>
    <cellStyle name="SAPBEXexcBad9" xfId="48" xr:uid="{00000000-0005-0000-0000-000036000000}"/>
    <cellStyle name="SAPBEXexcCritical4" xfId="49" xr:uid="{00000000-0005-0000-0000-000037000000}"/>
    <cellStyle name="SAPBEXexcCritical5" xfId="50" xr:uid="{00000000-0005-0000-0000-000038000000}"/>
    <cellStyle name="SAPBEXexcCritical6" xfId="51" xr:uid="{00000000-0005-0000-0000-000039000000}"/>
    <cellStyle name="SAPBEXexcGood1" xfId="52" xr:uid="{00000000-0005-0000-0000-00003A000000}"/>
    <cellStyle name="SAPBEXexcGood2" xfId="53" xr:uid="{00000000-0005-0000-0000-00003B000000}"/>
    <cellStyle name="SAPBEXexcGood3" xfId="54" xr:uid="{00000000-0005-0000-0000-00003C000000}"/>
    <cellStyle name="SAPBEXfilterDrill" xfId="55" xr:uid="{00000000-0005-0000-0000-00003D000000}"/>
    <cellStyle name="SAPBEXfilterItem" xfId="56" xr:uid="{00000000-0005-0000-0000-00003E000000}"/>
    <cellStyle name="SAPBEXfilterText" xfId="57" xr:uid="{00000000-0005-0000-0000-00003F000000}"/>
    <cellStyle name="SAPBEXformats" xfId="58" xr:uid="{00000000-0005-0000-0000-000040000000}"/>
    <cellStyle name="SAPBEXheaderItem" xfId="59" xr:uid="{00000000-0005-0000-0000-000041000000}"/>
    <cellStyle name="SAPBEXheaderText" xfId="60" xr:uid="{00000000-0005-0000-0000-000042000000}"/>
    <cellStyle name="SAPBEXHLevel0" xfId="61" xr:uid="{00000000-0005-0000-0000-000043000000}"/>
    <cellStyle name="SAPBEXHLevel0X" xfId="62" xr:uid="{00000000-0005-0000-0000-000044000000}"/>
    <cellStyle name="SAPBEXHLevel1" xfId="63" xr:uid="{00000000-0005-0000-0000-000045000000}"/>
    <cellStyle name="SAPBEXHLevel1X" xfId="64" xr:uid="{00000000-0005-0000-0000-000046000000}"/>
    <cellStyle name="SAPBEXHLevel2" xfId="65" xr:uid="{00000000-0005-0000-0000-000047000000}"/>
    <cellStyle name="SAPBEXHLevel2X" xfId="66" xr:uid="{00000000-0005-0000-0000-000048000000}"/>
    <cellStyle name="SAPBEXHLevel3" xfId="67" xr:uid="{00000000-0005-0000-0000-000049000000}"/>
    <cellStyle name="SAPBEXHLevel3X" xfId="68" xr:uid="{00000000-0005-0000-0000-00004A000000}"/>
    <cellStyle name="SAPBEXinputData" xfId="69" xr:uid="{00000000-0005-0000-0000-00004B000000}"/>
    <cellStyle name="SAPBEXresData" xfId="70" xr:uid="{00000000-0005-0000-0000-00004C000000}"/>
    <cellStyle name="SAPBEXresDataEmph" xfId="71" xr:uid="{00000000-0005-0000-0000-00004D000000}"/>
    <cellStyle name="SAPBEXresItem" xfId="72" xr:uid="{00000000-0005-0000-0000-00004E000000}"/>
    <cellStyle name="SAPBEXresItemX" xfId="73" xr:uid="{00000000-0005-0000-0000-00004F000000}"/>
    <cellStyle name="SAPBEXstdData" xfId="74" xr:uid="{00000000-0005-0000-0000-000050000000}"/>
    <cellStyle name="SAPBEXstdDataEmph" xfId="75" xr:uid="{00000000-0005-0000-0000-000051000000}"/>
    <cellStyle name="SAPBEXstdItem" xfId="76" xr:uid="{00000000-0005-0000-0000-000052000000}"/>
    <cellStyle name="SAPBEXstdItemX" xfId="77" xr:uid="{00000000-0005-0000-0000-000053000000}"/>
    <cellStyle name="SAPBEXtitle" xfId="78" xr:uid="{00000000-0005-0000-0000-000054000000}"/>
    <cellStyle name="SAPBEXundefined" xfId="79" xr:uid="{00000000-0005-0000-0000-000055000000}"/>
    <cellStyle name="Sheet Title" xfId="80" xr:uid="{00000000-0005-0000-0000-000056000000}"/>
    <cellStyle name="Total" xfId="81" builtinId="25" customBuiltin="1"/>
    <cellStyle name="Warning Text" xfId="82" builtinId="11" customBuiltin="1"/>
  </cellStyles>
  <dxfs count="5">
    <dxf>
      <font>
        <b/>
        <i val="0"/>
        <strike val="0"/>
        <color theme="3"/>
      </font>
      <fill>
        <patternFill>
          <bgColor rgb="FFFFFF00"/>
        </patternFill>
      </fill>
    </dxf>
    <dxf>
      <font>
        <b/>
        <i val="0"/>
        <color theme="3"/>
      </font>
      <fill>
        <patternFill>
          <bgColor rgb="FFFFFF00"/>
        </patternFill>
      </fill>
    </dxf>
    <dxf>
      <font>
        <b/>
        <i val="0"/>
        <strike val="0"/>
        <color theme="3"/>
      </font>
      <fill>
        <patternFill>
          <bgColor rgb="FFFFFF00"/>
        </patternFill>
      </fill>
    </dxf>
    <dxf>
      <font>
        <b/>
        <i val="0"/>
      </font>
      <fill>
        <patternFill>
          <bgColor rgb="FFFFFF00"/>
        </patternFill>
      </fill>
    </dxf>
    <dxf>
      <font>
        <b/>
        <i val="0"/>
        <color theme="3"/>
      </font>
      <fill>
        <patternFill>
          <bgColor rgb="FFFFFF00"/>
        </patternFill>
      </fill>
    </dxf>
  </dxfs>
  <tableStyles count="0" defaultTableStyle="TableStyleMedium9" defaultPivotStyle="PivotStyleLight16"/>
  <colors>
    <mruColors>
      <color rgb="FFE1FFE1"/>
      <color rgb="FF0000FF"/>
      <color rgb="FFCCFF99"/>
      <color rgb="FF0000CC"/>
      <color rgb="FFEAEAEA"/>
      <color rgb="FFDDDDDD"/>
      <color rgb="FF1F497D"/>
      <color rgb="FFFFFFCC"/>
      <color rgb="FF33ED56"/>
      <color rgb="FFD3D3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87631</xdr:rowOff>
    </xdr:from>
    <xdr:to>
      <xdr:col>4</xdr:col>
      <xdr:colOff>8992</xdr:colOff>
      <xdr:row>4</xdr:row>
      <xdr:rowOff>91440</xdr:rowOff>
    </xdr:to>
    <xdr:pic>
      <xdr:nvPicPr>
        <xdr:cNvPr id="3" name="Picture 2">
          <a:extLst>
            <a:ext uri="{FF2B5EF4-FFF2-40B4-BE49-F238E27FC236}">
              <a16:creationId xmlns:a16="http://schemas.microsoft.com/office/drawing/2014/main" id="{48BB0E73-1403-42B8-BD55-0372FE38FA55}"/>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68580" y="87631"/>
          <a:ext cx="1022452" cy="643889"/>
        </a:xfrm>
        <a:prstGeom prst="rect">
          <a:avLst/>
        </a:prstGeom>
      </xdr:spPr>
    </xdr:pic>
    <xdr:clientData/>
  </xdr:twoCellAnchor>
  <xdr:twoCellAnchor editAs="oneCell">
    <xdr:from>
      <xdr:col>15</xdr:col>
      <xdr:colOff>333375</xdr:colOff>
      <xdr:row>68</xdr:row>
      <xdr:rowOff>131445</xdr:rowOff>
    </xdr:from>
    <xdr:to>
      <xdr:col>22</xdr:col>
      <xdr:colOff>175260</xdr:colOff>
      <xdr:row>70</xdr:row>
      <xdr:rowOff>87382</xdr:rowOff>
    </xdr:to>
    <xdr:pic>
      <xdr:nvPicPr>
        <xdr:cNvPr id="4" name="Picture 3">
          <a:extLst>
            <a:ext uri="{FF2B5EF4-FFF2-40B4-BE49-F238E27FC236}">
              <a16:creationId xmlns:a16="http://schemas.microsoft.com/office/drawing/2014/main" id="{30A9D3F2-4DE6-4366-BE97-3E1EED74E49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6965"/>
        <a:stretch/>
      </xdr:blipFill>
      <xdr:spPr>
        <a:xfrm>
          <a:off x="4973955" y="10418445"/>
          <a:ext cx="2013585" cy="283597"/>
        </a:xfrm>
        <a:prstGeom prst="rect">
          <a:avLst/>
        </a:prstGeom>
      </xdr:spPr>
    </xdr:pic>
    <xdr:clientData/>
  </xdr:twoCellAnchor>
  <xdr:twoCellAnchor editAs="oneCell">
    <xdr:from>
      <xdr:col>19</xdr:col>
      <xdr:colOff>30480</xdr:colOff>
      <xdr:row>0</xdr:row>
      <xdr:rowOff>76200</xdr:rowOff>
    </xdr:from>
    <xdr:to>
      <xdr:col>21</xdr:col>
      <xdr:colOff>129539</xdr:colOff>
      <xdr:row>3</xdr:row>
      <xdr:rowOff>151633</xdr:rowOff>
    </xdr:to>
    <xdr:pic>
      <xdr:nvPicPr>
        <xdr:cNvPr id="2" name="Picture 1">
          <a:extLst>
            <a:ext uri="{FF2B5EF4-FFF2-40B4-BE49-F238E27FC236}">
              <a16:creationId xmlns:a16="http://schemas.microsoft.com/office/drawing/2014/main" id="{51DB6733-1A10-40D7-BC93-0FCD79C64095}"/>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57415" b="23323"/>
        <a:stretch/>
      </xdr:blipFill>
      <xdr:spPr>
        <a:xfrm>
          <a:off x="5928360" y="76200"/>
          <a:ext cx="815339" cy="5631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xdr:colOff>
      <xdr:row>0</xdr:row>
      <xdr:rowOff>100964</xdr:rowOff>
    </xdr:from>
    <xdr:to>
      <xdr:col>2</xdr:col>
      <xdr:colOff>653753</xdr:colOff>
      <xdr:row>3</xdr:row>
      <xdr:rowOff>44504</xdr:rowOff>
    </xdr:to>
    <xdr:pic>
      <xdr:nvPicPr>
        <xdr:cNvPr id="2" name="Picture 1">
          <a:extLst>
            <a:ext uri="{FF2B5EF4-FFF2-40B4-BE49-F238E27FC236}">
              <a16:creationId xmlns:a16="http://schemas.microsoft.com/office/drawing/2014/main" id="{8D1CE3F0-0ECE-4F0A-9C05-B895DFF325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100964"/>
          <a:ext cx="836633" cy="576000"/>
        </a:xfrm>
        <a:prstGeom prst="rect">
          <a:avLst/>
        </a:prstGeom>
      </xdr:spPr>
    </xdr:pic>
    <xdr:clientData/>
  </xdr:twoCellAnchor>
  <xdr:twoCellAnchor editAs="oneCell">
    <xdr:from>
      <xdr:col>3</xdr:col>
      <xdr:colOff>777240</xdr:colOff>
      <xdr:row>30</xdr:row>
      <xdr:rowOff>144780</xdr:rowOff>
    </xdr:from>
    <xdr:to>
      <xdr:col>3</xdr:col>
      <xdr:colOff>2833440</xdr:colOff>
      <xdr:row>32</xdr:row>
      <xdr:rowOff>72142</xdr:rowOff>
    </xdr:to>
    <xdr:pic>
      <xdr:nvPicPr>
        <xdr:cNvPr id="3" name="Picture 2">
          <a:extLst>
            <a:ext uri="{FF2B5EF4-FFF2-40B4-BE49-F238E27FC236}">
              <a16:creationId xmlns:a16="http://schemas.microsoft.com/office/drawing/2014/main" id="{DC01D11B-088E-4318-9474-164271EDB67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6965"/>
        <a:stretch/>
      </xdr:blipFill>
      <xdr:spPr>
        <a:xfrm>
          <a:off x="2286000" y="5234940"/>
          <a:ext cx="2056200" cy="29312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il.pt/documentos-envio/" TargetMode="External"/><Relationship Id="rId2" Type="http://schemas.openxmlformats.org/officeDocument/2006/relationships/hyperlink" Target="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TargetMode="External"/><Relationship Id="rId1" Type="http://schemas.openxmlformats.org/officeDocument/2006/relationships/hyperlink" Target="mailto:cliente.fil@ccl.fil.p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59999389629810485"/>
  </sheetPr>
  <dimension ref="A1:AI219"/>
  <sheetViews>
    <sheetView showGridLines="0" tabSelected="1" zoomScaleNormal="100" workbookViewId="0">
      <selection activeCell="L1" sqref="L1:N1"/>
    </sheetView>
  </sheetViews>
  <sheetFormatPr defaultColWidth="3.33203125" defaultRowHeight="10.199999999999999" x14ac:dyDescent="0.2"/>
  <cols>
    <col min="1" max="1" width="2.88671875" style="49" customWidth="1"/>
    <col min="2" max="2" width="2.44140625" style="49" customWidth="1"/>
    <col min="3" max="5" width="5.21875" style="25" customWidth="1"/>
    <col min="6" max="6" width="4.5546875" style="25" customWidth="1"/>
    <col min="7" max="7" width="3.44140625" style="25" customWidth="1"/>
    <col min="8" max="11" width="5.21875" style="25" customWidth="1"/>
    <col min="12" max="12" width="3.44140625" style="25" customWidth="1"/>
    <col min="13" max="14" width="5.21875" style="25" customWidth="1"/>
    <col min="15" max="15" width="3.88671875" style="25" customWidth="1"/>
    <col min="16" max="16" width="5.21875" style="25" customWidth="1"/>
    <col min="17" max="17" width="3.44140625" style="25" customWidth="1"/>
    <col min="18" max="18" width="5.21875" style="25" customWidth="1"/>
    <col min="19" max="19" width="4.44140625" style="25" customWidth="1"/>
    <col min="20" max="21" width="5.21875" style="25" customWidth="1"/>
    <col min="22" max="22" width="2.88671875" style="25" customWidth="1"/>
    <col min="23" max="23" width="3.21875" style="12" customWidth="1"/>
    <col min="24" max="24" width="9" style="322" hidden="1" customWidth="1"/>
    <col min="25" max="25" width="3.77734375" style="322" hidden="1" customWidth="1"/>
    <col min="26" max="26" width="2.33203125" style="322" hidden="1" customWidth="1"/>
    <col min="27" max="27" width="20.88671875" style="322" hidden="1" customWidth="1"/>
    <col min="28" max="28" width="4.44140625" style="85" hidden="1" customWidth="1"/>
    <col min="29" max="29" width="4.33203125" style="85" hidden="1" customWidth="1"/>
    <col min="30" max="30" width="10.6640625" style="322" hidden="1" customWidth="1"/>
    <col min="31" max="31" width="7.88671875" style="12" customWidth="1"/>
    <col min="32" max="33" width="10.109375" style="12" customWidth="1"/>
    <col min="34" max="35" width="5.5546875" style="25" customWidth="1"/>
    <col min="36" max="41" width="10.109375" style="25" customWidth="1"/>
    <col min="42" max="16384" width="3.33203125" style="25"/>
  </cols>
  <sheetData>
    <row r="1" spans="1:34" s="24" customFormat="1" ht="15.6" customHeight="1" thickTop="1" thickBot="1" x14ac:dyDescent="0.35">
      <c r="A1" s="151"/>
      <c r="B1" s="152"/>
      <c r="C1" s="152"/>
      <c r="D1" s="152"/>
      <c r="E1" s="152"/>
      <c r="F1" s="152"/>
      <c r="G1" s="152"/>
      <c r="H1" s="223" t="s">
        <v>112</v>
      </c>
      <c r="I1" s="223"/>
      <c r="J1" s="223"/>
      <c r="K1" s="224"/>
      <c r="L1" s="226" t="s">
        <v>4</v>
      </c>
      <c r="M1" s="227"/>
      <c r="N1" s="228"/>
      <c r="O1" s="152"/>
      <c r="P1" s="152"/>
      <c r="Q1" s="152"/>
      <c r="R1" s="152"/>
      <c r="S1" s="152"/>
      <c r="T1" s="152"/>
      <c r="U1" s="152"/>
      <c r="V1" s="152"/>
      <c r="W1" s="153"/>
      <c r="X1" s="311" t="s">
        <v>4</v>
      </c>
      <c r="Y1" s="312">
        <f>COUNTA($C$29:$E$44)</f>
        <v>0</v>
      </c>
      <c r="Z1" s="313"/>
      <c r="AA1" s="314" t="str">
        <f>IF($L$1="Português",AA2,(IF($L$1="English",AA3,(IF($L$1="Español",AA4,(IF($L$1="Français",AA5,)))))))</f>
        <v>ATENÇÃO!  Excedeu</v>
      </c>
      <c r="AB1" s="315"/>
      <c r="AC1" s="316" t="s">
        <v>61</v>
      </c>
      <c r="AD1" s="315"/>
    </row>
    <row r="2" spans="1:34" ht="10.8" thickTop="1" x14ac:dyDescent="0.2">
      <c r="A2" s="229" t="str">
        <f>'T1'!$E$16</f>
        <v>REQUISIÇÃO DE CARTÕES DE LIVRE TRÂNSITO</v>
      </c>
      <c r="B2" s="230"/>
      <c r="C2" s="230"/>
      <c r="D2" s="230"/>
      <c r="E2" s="230"/>
      <c r="F2" s="230"/>
      <c r="G2" s="230"/>
      <c r="H2" s="230"/>
      <c r="I2" s="230"/>
      <c r="J2" s="230"/>
      <c r="K2" s="230"/>
      <c r="L2" s="230"/>
      <c r="M2" s="230"/>
      <c r="N2" s="230"/>
      <c r="O2" s="230"/>
      <c r="P2" s="230"/>
      <c r="Q2" s="230"/>
      <c r="R2" s="230"/>
      <c r="S2" s="230"/>
      <c r="T2" s="230"/>
      <c r="U2" s="230"/>
      <c r="V2" s="230"/>
      <c r="W2" s="231"/>
      <c r="X2" s="311" t="s">
        <v>5</v>
      </c>
      <c r="Y2" s="317">
        <f>COUNTA($G$29:$J$44)</f>
        <v>0</v>
      </c>
      <c r="Z2" s="318">
        <f>IF($P$28=0,0,IF($P$28&gt;0,$P$28,))</f>
        <v>0</v>
      </c>
      <c r="AA2" s="319" t="s">
        <v>105</v>
      </c>
      <c r="AB2" s="320"/>
      <c r="AC2" s="321">
        <f>VLOOKUP($G$24,AB3:AC123,2)</f>
        <v>0</v>
      </c>
    </row>
    <row r="3" spans="1:34" ht="12" x14ac:dyDescent="0.25">
      <c r="A3" s="229"/>
      <c r="B3" s="230"/>
      <c r="C3" s="230"/>
      <c r="D3" s="230"/>
      <c r="E3" s="230"/>
      <c r="F3" s="230"/>
      <c r="G3" s="230"/>
      <c r="H3" s="230"/>
      <c r="I3" s="230"/>
      <c r="J3" s="230"/>
      <c r="K3" s="230"/>
      <c r="L3" s="230"/>
      <c r="M3" s="230"/>
      <c r="N3" s="230"/>
      <c r="O3" s="230"/>
      <c r="P3" s="230"/>
      <c r="Q3" s="230"/>
      <c r="R3" s="230"/>
      <c r="S3" s="230"/>
      <c r="T3" s="230"/>
      <c r="U3" s="230"/>
      <c r="V3" s="230"/>
      <c r="W3" s="231"/>
      <c r="X3" s="311" t="s">
        <v>6</v>
      </c>
      <c r="Y3" s="317">
        <f>COUNTA($L$29:$N$44)</f>
        <v>0</v>
      </c>
      <c r="Z3" s="323">
        <f>$P$27-$P$25-($Z$2)</f>
        <v>0</v>
      </c>
      <c r="AA3" s="319" t="s">
        <v>106</v>
      </c>
      <c r="AB3" s="324">
        <v>0</v>
      </c>
      <c r="AC3" s="325"/>
    </row>
    <row r="4" spans="1:34" s="27" customFormat="1" ht="12" x14ac:dyDescent="0.25">
      <c r="A4" s="234" t="str">
        <f>'T1'!$I$16</f>
        <v>Data limite de Inscrição até:</v>
      </c>
      <c r="B4" s="235"/>
      <c r="C4" s="235"/>
      <c r="D4" s="235"/>
      <c r="E4" s="235"/>
      <c r="F4" s="235"/>
      <c r="G4" s="235"/>
      <c r="H4" s="235"/>
      <c r="I4" s="235"/>
      <c r="J4" s="235"/>
      <c r="K4" s="235"/>
      <c r="L4" s="235"/>
      <c r="M4" s="233">
        <f>'T1'!$C$7</f>
        <v>45325</v>
      </c>
      <c r="N4" s="233"/>
      <c r="O4" s="26"/>
      <c r="P4" s="26"/>
      <c r="Q4" s="26"/>
      <c r="R4" s="26"/>
      <c r="S4" s="26"/>
      <c r="T4" s="26"/>
      <c r="U4" s="26"/>
      <c r="V4" s="26"/>
      <c r="W4" s="154"/>
      <c r="X4" s="311" t="s">
        <v>17</v>
      </c>
      <c r="Y4" s="317">
        <f>COUNTA($P$29:$R$44)</f>
        <v>0</v>
      </c>
      <c r="Z4" s="326"/>
      <c r="AA4" s="319" t="s">
        <v>107</v>
      </c>
      <c r="AB4" s="327"/>
      <c r="AC4" s="325"/>
      <c r="AD4" s="322"/>
      <c r="AE4" s="71"/>
      <c r="AF4" s="71"/>
      <c r="AG4" s="71"/>
    </row>
    <row r="5" spans="1:34" ht="13.5" customHeight="1" thickBot="1" x14ac:dyDescent="0.3">
      <c r="A5" s="234" t="str">
        <f>'T1'!$A$17</f>
        <v>28 de Fevereiro a 03 de Março de 2024</v>
      </c>
      <c r="B5" s="235"/>
      <c r="C5" s="235"/>
      <c r="D5" s="235"/>
      <c r="E5" s="235"/>
      <c r="F5" s="235"/>
      <c r="G5" s="235"/>
      <c r="H5" s="235"/>
      <c r="I5" s="235"/>
      <c r="J5" s="235"/>
      <c r="K5" s="235"/>
      <c r="L5" s="235"/>
      <c r="M5" s="235"/>
      <c r="N5" s="235"/>
      <c r="O5" s="235"/>
      <c r="P5" s="235"/>
      <c r="Q5" s="235"/>
      <c r="R5" s="235"/>
      <c r="S5" s="235"/>
      <c r="T5" s="235"/>
      <c r="U5" s="235"/>
      <c r="V5" s="235"/>
      <c r="W5" s="155"/>
      <c r="Y5" s="317">
        <f>COUNTA($T$29:$V$44)</f>
        <v>0</v>
      </c>
      <c r="Z5" s="328"/>
      <c r="AA5" s="319" t="s">
        <v>108</v>
      </c>
      <c r="AB5" s="327">
        <v>2</v>
      </c>
      <c r="AC5" s="325">
        <v>2</v>
      </c>
    </row>
    <row r="6" spans="1:34" ht="14.4" thickBot="1" x14ac:dyDescent="0.3">
      <c r="A6" s="236" t="str">
        <f>'T2'!$A$3</f>
        <v>Requisições durante a Montagem e Realização tem um AGRAVAMENTO de 30% e está sujeita à disponibilidade do produto</v>
      </c>
      <c r="B6" s="237"/>
      <c r="C6" s="237"/>
      <c r="D6" s="237"/>
      <c r="E6" s="237"/>
      <c r="F6" s="237"/>
      <c r="G6" s="237"/>
      <c r="H6" s="237"/>
      <c r="I6" s="237"/>
      <c r="J6" s="237"/>
      <c r="K6" s="237"/>
      <c r="L6" s="237"/>
      <c r="M6" s="237"/>
      <c r="N6" s="237"/>
      <c r="O6" s="237"/>
      <c r="P6" s="237"/>
      <c r="Q6" s="237"/>
      <c r="R6" s="237"/>
      <c r="S6" s="237"/>
      <c r="T6" s="237"/>
      <c r="U6" s="237"/>
      <c r="V6" s="237"/>
      <c r="W6" s="238"/>
      <c r="Y6" s="329">
        <f>SUM(Y1:Y5)</f>
        <v>0</v>
      </c>
      <c r="Z6" s="330"/>
      <c r="AA6" s="314" t="str">
        <f>IF($L$1="Português",AA7,(IF($L$1="English",AA8,(IF($L$1="Español",AA9,(IF($L$1="Français",AA10,)))))))</f>
        <v>Cartão   (NÂO será emitido)</v>
      </c>
      <c r="AB6" s="327">
        <v>2.5</v>
      </c>
      <c r="AC6" s="325">
        <v>2</v>
      </c>
      <c r="AH6"/>
    </row>
    <row r="7" spans="1:34" ht="10.199999999999999" customHeight="1" x14ac:dyDescent="0.2">
      <c r="A7" s="156"/>
      <c r="B7" s="116"/>
      <c r="C7" s="239" t="str">
        <f>'T2'!$A$8</f>
        <v>A desistência de serviços solicitados só poderá ser feita até ao 4º dia antes do período de montagem, a partir desta data 
não haverá lugar à devolução do valor pago.</v>
      </c>
      <c r="D7" s="239"/>
      <c r="E7" s="239"/>
      <c r="F7" s="239"/>
      <c r="G7" s="239"/>
      <c r="H7" s="239"/>
      <c r="I7" s="239"/>
      <c r="J7" s="239"/>
      <c r="K7" s="239"/>
      <c r="L7" s="239"/>
      <c r="M7" s="239"/>
      <c r="N7" s="239"/>
      <c r="O7" s="239"/>
      <c r="P7" s="239"/>
      <c r="Q7" s="239"/>
      <c r="R7" s="239"/>
      <c r="S7" s="239"/>
      <c r="T7" s="239"/>
      <c r="U7" s="239"/>
      <c r="V7" s="119"/>
      <c r="W7" s="157"/>
      <c r="Y7" s="85"/>
      <c r="Z7" s="85"/>
      <c r="AA7" s="196" t="s">
        <v>109</v>
      </c>
      <c r="AB7" s="327">
        <v>3</v>
      </c>
      <c r="AC7" s="325">
        <v>2</v>
      </c>
    </row>
    <row r="8" spans="1:34" ht="13.8" customHeight="1" thickBot="1" x14ac:dyDescent="0.25">
      <c r="A8" s="158"/>
      <c r="B8" s="150"/>
      <c r="C8" s="240"/>
      <c r="D8" s="240"/>
      <c r="E8" s="240"/>
      <c r="F8" s="240"/>
      <c r="G8" s="240"/>
      <c r="H8" s="240"/>
      <c r="I8" s="240"/>
      <c r="J8" s="240"/>
      <c r="K8" s="240"/>
      <c r="L8" s="240"/>
      <c r="M8" s="240"/>
      <c r="N8" s="240"/>
      <c r="O8" s="240"/>
      <c r="P8" s="240"/>
      <c r="Q8" s="240"/>
      <c r="R8" s="240"/>
      <c r="S8" s="240"/>
      <c r="T8" s="240"/>
      <c r="U8" s="240"/>
      <c r="V8" s="150"/>
      <c r="W8" s="159"/>
      <c r="AA8" s="196" t="s">
        <v>110</v>
      </c>
      <c r="AB8" s="327">
        <v>4</v>
      </c>
      <c r="AC8" s="325">
        <v>3</v>
      </c>
    </row>
    <row r="9" spans="1:34" ht="12.6" customHeight="1" x14ac:dyDescent="0.2">
      <c r="A9" s="160"/>
      <c r="B9" s="46"/>
      <c r="C9" s="46"/>
      <c r="D9" s="46"/>
      <c r="E9" s="46"/>
      <c r="F9" s="46"/>
      <c r="G9" s="46"/>
      <c r="H9" s="46"/>
      <c r="J9" s="79" t="s">
        <v>0</v>
      </c>
      <c r="K9" s="46" t="str">
        <f>'T1'!$E$11</f>
        <v>Campos Obrigatórios</v>
      </c>
      <c r="L9" s="46"/>
      <c r="M9" s="46"/>
      <c r="N9" s="46"/>
      <c r="O9" s="46"/>
      <c r="P9" s="46"/>
      <c r="Q9" s="46"/>
      <c r="R9" s="46"/>
      <c r="S9" s="46"/>
      <c r="T9" s="46"/>
      <c r="U9" s="46"/>
      <c r="W9" s="161"/>
      <c r="AA9" s="196" t="s">
        <v>113</v>
      </c>
      <c r="AB9" s="327">
        <v>4.5</v>
      </c>
      <c r="AC9" s="325">
        <v>3</v>
      </c>
    </row>
    <row r="10" spans="1:34" ht="12.6" customHeight="1" x14ac:dyDescent="0.2">
      <c r="A10" s="162"/>
      <c r="B10" s="79" t="s">
        <v>0</v>
      </c>
      <c r="C10" s="28" t="str">
        <f>'T1'!$G$21</f>
        <v>Nº Contribuinte:</v>
      </c>
      <c r="D10" s="28"/>
      <c r="E10" s="28"/>
      <c r="G10" s="232"/>
      <c r="H10" s="232"/>
      <c r="I10" s="232"/>
      <c r="J10" s="232"/>
      <c r="K10" s="232"/>
      <c r="L10" s="29"/>
      <c r="M10" s="30"/>
      <c r="O10" s="31"/>
      <c r="P10" s="31"/>
      <c r="Q10" s="31"/>
      <c r="R10" s="31"/>
      <c r="S10" s="31"/>
      <c r="T10" s="31"/>
      <c r="U10" s="31"/>
      <c r="W10" s="161"/>
      <c r="AA10" s="196" t="s">
        <v>111</v>
      </c>
      <c r="AB10" s="327">
        <v>6</v>
      </c>
      <c r="AC10" s="325">
        <v>4</v>
      </c>
    </row>
    <row r="11" spans="1:34" ht="12.6" customHeight="1" x14ac:dyDescent="0.2">
      <c r="A11" s="162"/>
      <c r="B11" s="79" t="s">
        <v>0</v>
      </c>
      <c r="C11" s="28" t="str">
        <f>'T1'!$G$6</f>
        <v>Nome da Empresa Expositora:</v>
      </c>
      <c r="D11" s="28"/>
      <c r="E11" s="28"/>
      <c r="F11" s="29"/>
      <c r="G11" s="29"/>
      <c r="H11" s="213"/>
      <c r="I11" s="213"/>
      <c r="J11" s="213"/>
      <c r="K11" s="213"/>
      <c r="L11" s="213"/>
      <c r="M11" s="213"/>
      <c r="N11" s="213"/>
      <c r="O11" s="213"/>
      <c r="P11" s="213"/>
      <c r="Q11" s="213"/>
      <c r="R11" s="213"/>
      <c r="S11" s="213"/>
      <c r="T11" s="213"/>
      <c r="U11" s="213"/>
      <c r="V11" s="213"/>
      <c r="W11" s="161"/>
      <c r="AA11" s="314" t="str">
        <f>IF($L$1="Português",AA12,(IF($L$1="English",AA13,(IF($L$1="Español",AA14,(IF($L$1="Français",#REF!,)))))))</f>
        <v>Cartões    (NÃO serão emitidos)</v>
      </c>
      <c r="AB11" s="327">
        <v>8</v>
      </c>
      <c r="AC11" s="325">
        <v>6</v>
      </c>
    </row>
    <row r="12" spans="1:34" x14ac:dyDescent="0.2">
      <c r="A12" s="163"/>
      <c r="B12" s="32"/>
      <c r="C12" s="33"/>
      <c r="D12" s="33"/>
      <c r="E12" s="33"/>
      <c r="F12" s="34"/>
      <c r="G12" s="34"/>
      <c r="H12" s="34"/>
      <c r="I12" s="34"/>
      <c r="J12" s="34"/>
      <c r="K12" s="34"/>
      <c r="L12" s="34"/>
      <c r="M12" s="34"/>
      <c r="N12" s="34"/>
      <c r="O12" s="34"/>
      <c r="P12" s="34"/>
      <c r="Q12" s="34"/>
      <c r="R12" s="35"/>
      <c r="S12" s="35"/>
      <c r="T12" s="35"/>
      <c r="U12" s="35"/>
      <c r="V12" s="36"/>
      <c r="W12" s="164"/>
      <c r="AA12" s="196" t="s">
        <v>90</v>
      </c>
      <c r="AB12" s="327">
        <v>9</v>
      </c>
      <c r="AC12" s="325">
        <v>6</v>
      </c>
    </row>
    <row r="13" spans="1:34" x14ac:dyDescent="0.2">
      <c r="A13" s="165"/>
      <c r="B13" s="37"/>
      <c r="C13" s="75"/>
      <c r="D13" s="75"/>
      <c r="E13" s="75"/>
      <c r="F13" s="38"/>
      <c r="G13" s="38"/>
      <c r="H13" s="38"/>
      <c r="I13" s="38"/>
      <c r="J13" s="38"/>
      <c r="K13" s="38"/>
      <c r="L13" s="38"/>
      <c r="M13" s="39"/>
      <c r="N13" s="39"/>
      <c r="O13" s="39"/>
      <c r="P13" s="39"/>
      <c r="Q13" s="39"/>
      <c r="R13" s="40"/>
      <c r="S13" s="40"/>
      <c r="T13" s="40"/>
      <c r="U13" s="40"/>
      <c r="W13" s="161"/>
      <c r="AA13" s="196" t="s">
        <v>91</v>
      </c>
      <c r="AB13" s="327">
        <v>12</v>
      </c>
      <c r="AC13" s="325">
        <v>6</v>
      </c>
    </row>
    <row r="14" spans="1:34" ht="10.8" customHeight="1" x14ac:dyDescent="0.2">
      <c r="A14" s="166"/>
      <c r="B14" s="41"/>
      <c r="C14" s="214" t="str">
        <f>'T2'!$A$13</f>
        <v>Para aceder às instalações da FIL durante a feira é necessário estar devidamente acreditado.</v>
      </c>
      <c r="D14" s="214"/>
      <c r="E14" s="214"/>
      <c r="F14" s="214"/>
      <c r="G14" s="214"/>
      <c r="H14" s="214"/>
      <c r="I14" s="214"/>
      <c r="J14" s="214"/>
      <c r="K14" s="214"/>
      <c r="L14" s="214"/>
      <c r="M14" s="214"/>
      <c r="N14" s="214"/>
      <c r="O14" s="214"/>
      <c r="P14" s="214"/>
      <c r="Q14" s="214"/>
      <c r="R14" s="214"/>
      <c r="S14" s="214"/>
      <c r="T14" s="214"/>
      <c r="U14" s="214"/>
      <c r="V14" s="214"/>
      <c r="W14" s="161"/>
      <c r="AA14" s="196" t="s">
        <v>114</v>
      </c>
      <c r="AB14" s="327">
        <v>18</v>
      </c>
      <c r="AC14" s="325">
        <v>6</v>
      </c>
    </row>
    <row r="15" spans="1:34" ht="12" customHeight="1" x14ac:dyDescent="0.2">
      <c r="A15" s="166"/>
      <c r="B15" s="42"/>
      <c r="C15" s="76"/>
      <c r="D15" s="76"/>
      <c r="E15" s="76"/>
      <c r="F15" s="76"/>
      <c r="G15" s="76"/>
      <c r="H15" s="76"/>
      <c r="I15" s="76"/>
      <c r="J15" s="76"/>
      <c r="K15" s="76"/>
      <c r="L15" s="76"/>
      <c r="M15" s="76"/>
      <c r="N15" s="76"/>
      <c r="O15" s="76"/>
      <c r="P15" s="76"/>
      <c r="Q15" s="76"/>
      <c r="R15" s="76"/>
      <c r="S15" s="76"/>
      <c r="T15" s="76"/>
      <c r="U15" s="76"/>
      <c r="V15" s="42"/>
      <c r="W15" s="161"/>
      <c r="AA15" s="314" t="str">
        <f>IF($L$1="Português",AA16,(IF($L$1="English",AA17,(IF($L$1="Español",AA18,(IF($L$1="Français",AA19,)))))))</f>
        <v>Campo Obrigatório</v>
      </c>
      <c r="AB15" s="331">
        <v>27</v>
      </c>
      <c r="AC15" s="325">
        <v>6</v>
      </c>
    </row>
    <row r="16" spans="1:34" ht="10.8" customHeight="1" x14ac:dyDescent="0.2">
      <c r="A16" s="165"/>
      <c r="B16" s="66" t="s">
        <v>44</v>
      </c>
      <c r="C16" s="106" t="str">
        <f>'T1'!$G$11</f>
        <v>CARTÕES DE MONTAGEM / DESMONTAGEM</v>
      </c>
      <c r="D16" s="106"/>
      <c r="E16" s="106"/>
      <c r="F16" s="106"/>
      <c r="G16" s="106"/>
      <c r="H16" s="106"/>
      <c r="I16" s="38"/>
      <c r="J16" s="114" t="str">
        <f>'T1'!$C$27</f>
        <v>Ler</v>
      </c>
      <c r="L16" s="38"/>
      <c r="M16" s="39"/>
      <c r="N16" s="39"/>
      <c r="O16" s="39"/>
      <c r="P16" s="39"/>
      <c r="Q16" s="39"/>
      <c r="R16" s="40"/>
      <c r="S16" s="40"/>
      <c r="T16" s="40"/>
      <c r="U16" s="40"/>
      <c r="W16" s="161"/>
      <c r="AA16" s="196" t="s">
        <v>66</v>
      </c>
      <c r="AB16" s="327">
        <v>36</v>
      </c>
      <c r="AC16" s="325">
        <v>7</v>
      </c>
    </row>
    <row r="17" spans="1:35" ht="10.8" customHeight="1" x14ac:dyDescent="0.2">
      <c r="A17" s="165"/>
      <c r="B17" s="37"/>
      <c r="C17" s="212" t="str">
        <f>'T1'!$E$1</f>
        <v>Nome da Empresa montadora:</v>
      </c>
      <c r="D17" s="212"/>
      <c r="E17" s="212"/>
      <c r="F17" s="212"/>
      <c r="G17" s="212"/>
      <c r="H17" s="212"/>
      <c r="I17" s="211"/>
      <c r="J17" s="211"/>
      <c r="K17" s="211"/>
      <c r="L17" s="211"/>
      <c r="M17" s="211"/>
      <c r="N17" s="211"/>
      <c r="O17" s="211"/>
      <c r="P17" s="211"/>
      <c r="Q17" s="211"/>
      <c r="R17" s="211"/>
      <c r="S17" s="40"/>
      <c r="T17" s="40"/>
      <c r="U17" s="40"/>
      <c r="W17" s="161"/>
      <c r="AA17" s="196" t="s">
        <v>67</v>
      </c>
      <c r="AB17" s="327">
        <v>45</v>
      </c>
      <c r="AC17" s="325">
        <v>8</v>
      </c>
    </row>
    <row r="18" spans="1:35" ht="12.6" customHeight="1" x14ac:dyDescent="0.2">
      <c r="A18" s="165"/>
      <c r="B18" s="37"/>
      <c r="C18" s="28" t="str">
        <f>'T1'!$G$21</f>
        <v>Nº Contribuinte:</v>
      </c>
      <c r="D18" s="37"/>
      <c r="E18" s="37"/>
      <c r="F18" s="37"/>
      <c r="G18" s="225"/>
      <c r="H18" s="225"/>
      <c r="I18" s="225"/>
      <c r="J18" s="225"/>
      <c r="K18" s="225"/>
      <c r="L18" s="37"/>
      <c r="M18" s="37"/>
      <c r="N18" s="37"/>
      <c r="O18" s="37"/>
      <c r="P18" s="37"/>
      <c r="Q18" s="37"/>
      <c r="R18" s="37"/>
      <c r="S18" s="40"/>
      <c r="T18" s="40"/>
      <c r="U18" s="40"/>
      <c r="W18" s="161"/>
      <c r="AA18" s="196" t="s">
        <v>68</v>
      </c>
      <c r="AB18" s="331">
        <v>54</v>
      </c>
      <c r="AC18" s="325">
        <v>9</v>
      </c>
    </row>
    <row r="19" spans="1:35" ht="12.6" customHeight="1" x14ac:dyDescent="0.2">
      <c r="A19" s="165"/>
      <c r="B19" s="37"/>
      <c r="C19" s="212" t="str">
        <f>'T1'!$G$1</f>
        <v>Nome do Responsável pela montagem:</v>
      </c>
      <c r="D19" s="212"/>
      <c r="E19" s="212"/>
      <c r="F19" s="212"/>
      <c r="G19" s="212"/>
      <c r="H19" s="212"/>
      <c r="I19" s="212"/>
      <c r="J19" s="211"/>
      <c r="K19" s="211"/>
      <c r="L19" s="211"/>
      <c r="M19" s="211"/>
      <c r="N19" s="211"/>
      <c r="O19" s="211"/>
      <c r="P19" s="211"/>
      <c r="Q19" s="211"/>
      <c r="R19" s="211"/>
      <c r="S19" s="40"/>
      <c r="T19" s="40"/>
      <c r="U19" s="40"/>
      <c r="W19" s="161"/>
      <c r="AA19" s="196" t="s">
        <v>69</v>
      </c>
      <c r="AB19" s="327">
        <v>63</v>
      </c>
      <c r="AC19" s="325">
        <v>10</v>
      </c>
    </row>
    <row r="20" spans="1:35" ht="12.6" customHeight="1" x14ac:dyDescent="0.2">
      <c r="A20" s="165"/>
      <c r="B20" s="37"/>
      <c r="C20" s="75"/>
      <c r="D20" s="75"/>
      <c r="E20" s="75"/>
      <c r="F20" s="75"/>
      <c r="G20" s="75"/>
      <c r="H20" s="75"/>
      <c r="I20" s="75"/>
      <c r="J20" s="38"/>
      <c r="K20" s="38"/>
      <c r="L20" s="38"/>
      <c r="M20" s="38"/>
      <c r="N20" s="38"/>
      <c r="O20" s="38"/>
      <c r="P20" s="38"/>
      <c r="Q20" s="38"/>
      <c r="R20" s="38"/>
      <c r="S20" s="40"/>
      <c r="T20" s="40"/>
      <c r="U20" s="40"/>
      <c r="W20" s="161"/>
      <c r="AB20" s="327">
        <v>72</v>
      </c>
      <c r="AC20" s="325">
        <v>11</v>
      </c>
    </row>
    <row r="21" spans="1:35" ht="10.8" customHeight="1" thickBot="1" x14ac:dyDescent="0.25">
      <c r="A21" s="165"/>
      <c r="B21" s="66" t="s">
        <v>44</v>
      </c>
      <c r="C21" s="43" t="str">
        <f>'T2'!$A$18</f>
        <v>Nº DE CARTÕES DE MONTAGEM / DESMONTAGEM PARA EXPOSITOR E MONTADOR:</v>
      </c>
      <c r="D21" s="75"/>
      <c r="E21" s="75"/>
      <c r="F21" s="75"/>
      <c r="G21" s="75"/>
      <c r="H21" s="75"/>
      <c r="I21" s="75"/>
      <c r="L21" s="38"/>
      <c r="N21" s="222"/>
      <c r="O21" s="222"/>
      <c r="P21" s="63" t="str">
        <f>'T1'!$C$17</f>
        <v>unid.</v>
      </c>
      <c r="Q21" s="38"/>
      <c r="R21" s="38"/>
      <c r="S21" s="38"/>
      <c r="T21" s="38"/>
      <c r="U21" s="38"/>
      <c r="W21" s="161"/>
      <c r="AB21" s="331">
        <v>81</v>
      </c>
      <c r="AC21" s="325">
        <v>12</v>
      </c>
    </row>
    <row r="22" spans="1:35" ht="10.8" customHeight="1" x14ac:dyDescent="0.2">
      <c r="A22" s="165"/>
      <c r="B22" s="37"/>
      <c r="C22" s="75"/>
      <c r="D22" s="75"/>
      <c r="E22" s="75"/>
      <c r="F22" s="75"/>
      <c r="G22" s="75"/>
      <c r="H22" s="75"/>
      <c r="I22" s="75"/>
      <c r="J22" s="44"/>
      <c r="K22" s="44"/>
      <c r="L22" s="38"/>
      <c r="M22" s="38"/>
      <c r="N22" s="38"/>
      <c r="O22" s="38"/>
      <c r="P22" s="38"/>
      <c r="Q22" s="38"/>
      <c r="R22" s="38"/>
      <c r="S22" s="38"/>
      <c r="T22" s="38"/>
      <c r="U22" s="38"/>
      <c r="W22" s="161"/>
      <c r="AB22" s="327">
        <v>90</v>
      </c>
      <c r="AC22" s="325">
        <v>13</v>
      </c>
    </row>
    <row r="23" spans="1:35" ht="12" customHeight="1" x14ac:dyDescent="0.2">
      <c r="A23" s="167"/>
      <c r="B23" s="66" t="s">
        <v>44</v>
      </c>
      <c r="C23" s="43" t="str">
        <f>'T1'!$G$16</f>
        <v>CARTÕES DE EXPOSITOR</v>
      </c>
      <c r="D23" s="78"/>
      <c r="E23" s="78"/>
      <c r="F23" s="78"/>
      <c r="G23" s="221" t="s">
        <v>60</v>
      </c>
      <c r="H23" s="221"/>
      <c r="I23" s="78"/>
      <c r="J23" s="78"/>
      <c r="L23" s="78"/>
      <c r="M23" s="78"/>
      <c r="N23" s="78"/>
      <c r="O23" s="78"/>
      <c r="P23" s="84"/>
      <c r="Q23" s="125"/>
      <c r="R23" s="125"/>
      <c r="S23" s="48"/>
      <c r="T23" s="13"/>
      <c r="U23" s="13"/>
      <c r="V23" s="115"/>
      <c r="W23" s="168"/>
      <c r="AB23" s="327">
        <v>99</v>
      </c>
      <c r="AC23" s="325">
        <v>14</v>
      </c>
      <c r="AD23" s="85"/>
    </row>
    <row r="24" spans="1:35" s="78" customFormat="1" ht="12" customHeight="1" thickBot="1" x14ac:dyDescent="0.25">
      <c r="A24" s="165"/>
      <c r="B24" s="25"/>
      <c r="C24" s="12" t="str">
        <f>'T1'!$E$21</f>
        <v>Indique m2 requisitados</v>
      </c>
      <c r="D24" s="25"/>
      <c r="E24" s="25"/>
      <c r="F24" s="25"/>
      <c r="G24" s="216"/>
      <c r="H24" s="217"/>
      <c r="J24" s="25"/>
      <c r="L24" s="13" t="str">
        <f>'T1'!$A$37</f>
        <v>Tem direito a:</v>
      </c>
      <c r="M24" s="13"/>
      <c r="N24" s="13"/>
      <c r="O24" s="13"/>
      <c r="P24" s="187">
        <f>$AC$2</f>
        <v>0</v>
      </c>
      <c r="Q24" s="215" t="str">
        <f>'T1'!$C$17</f>
        <v>unid.</v>
      </c>
      <c r="R24" s="215"/>
      <c r="T24" s="38"/>
      <c r="U24" s="38"/>
      <c r="V24" s="25"/>
      <c r="W24" s="161"/>
      <c r="X24" s="85"/>
      <c r="Y24" s="322"/>
      <c r="Z24" s="322"/>
      <c r="AA24" s="85"/>
      <c r="AB24" s="331">
        <v>108</v>
      </c>
      <c r="AC24" s="325">
        <v>15</v>
      </c>
      <c r="AD24" s="322"/>
      <c r="AE24" s="13"/>
      <c r="AF24" s="12"/>
      <c r="AG24" s="12"/>
      <c r="AH24" s="25"/>
      <c r="AI24" s="25"/>
    </row>
    <row r="25" spans="1:35" ht="12" customHeight="1" x14ac:dyDescent="0.2">
      <c r="A25" s="165"/>
      <c r="B25" s="25"/>
      <c r="C25" s="60"/>
      <c r="F25" s="218" t="str">
        <f>IF(G24&gt;0,0,AA15)</f>
        <v>Campo Obrigatório</v>
      </c>
      <c r="G25" s="218"/>
      <c r="H25" s="218"/>
      <c r="I25" s="218"/>
      <c r="L25" s="13" t="str">
        <f>'T1'!$E$31</f>
        <v>Pode comprar até:</v>
      </c>
      <c r="M25" s="13"/>
      <c r="N25" s="13"/>
      <c r="O25" s="13"/>
      <c r="P25" s="188">
        <f>$AC$2</f>
        <v>0</v>
      </c>
      <c r="Q25" s="215" t="str">
        <f>'T1'!$C$17</f>
        <v>unid.</v>
      </c>
      <c r="R25" s="215"/>
      <c r="T25" s="38"/>
      <c r="U25" s="38"/>
      <c r="W25" s="161"/>
      <c r="AB25" s="327">
        <v>117</v>
      </c>
      <c r="AC25" s="325">
        <v>16</v>
      </c>
    </row>
    <row r="26" spans="1:35" ht="12" customHeight="1" x14ac:dyDescent="0.25">
      <c r="A26" s="165"/>
      <c r="B26" s="66"/>
      <c r="C26" s="43"/>
      <c r="J26" s="27"/>
      <c r="L26" s="123"/>
      <c r="N26" s="123" t="s">
        <v>117</v>
      </c>
      <c r="P26" s="185">
        <f>SUM(P24,P25)</f>
        <v>0</v>
      </c>
      <c r="Q26" s="215" t="str">
        <f>'T1'!$C$17</f>
        <v>unid.</v>
      </c>
      <c r="R26" s="215"/>
      <c r="W26" s="161"/>
      <c r="Z26" s="332"/>
      <c r="AB26" s="327">
        <v>126</v>
      </c>
      <c r="AC26" s="325">
        <v>17</v>
      </c>
    </row>
    <row r="27" spans="1:35" ht="12" customHeight="1" x14ac:dyDescent="0.25">
      <c r="A27" s="165"/>
      <c r="B27" s="25"/>
      <c r="J27" s="27"/>
      <c r="L27" s="46" t="str">
        <f>'T1'!$E$26</f>
        <v>Total Requisitados:</v>
      </c>
      <c r="N27" s="46"/>
      <c r="O27" s="46"/>
      <c r="P27" s="186">
        <f>$Y$6</f>
        <v>0</v>
      </c>
      <c r="Q27" s="215" t="str">
        <f>'T1'!$C$17</f>
        <v>unid.</v>
      </c>
      <c r="R27" s="215"/>
      <c r="T27" s="149"/>
      <c r="U27" s="149"/>
      <c r="V27" s="67"/>
      <c r="W27" s="161"/>
      <c r="Y27" s="332"/>
      <c r="Z27" s="332"/>
      <c r="AB27" s="331">
        <v>135</v>
      </c>
      <c r="AC27" s="325">
        <v>18</v>
      </c>
    </row>
    <row r="28" spans="1:35" ht="12" customHeight="1" x14ac:dyDescent="0.25">
      <c r="A28" s="167"/>
      <c r="B28" s="66" t="s">
        <v>44</v>
      </c>
      <c r="C28" s="60" t="str">
        <f>'T1'!$E$6</f>
        <v>NOME DOS UTILIZADORES:</v>
      </c>
      <c r="D28" s="12"/>
      <c r="E28" s="12"/>
      <c r="F28" s="12"/>
      <c r="G28" s="12"/>
      <c r="H28" s="12"/>
      <c r="I28" s="12"/>
      <c r="J28" s="12"/>
      <c r="K28" s="27"/>
      <c r="L28" s="220">
        <f>IF($P$28&gt;0,$AA$1,)</f>
        <v>0</v>
      </c>
      <c r="M28" s="220"/>
      <c r="N28" s="220"/>
      <c r="O28" s="220"/>
      <c r="P28" s="107">
        <f>$P$27-$P$26</f>
        <v>0</v>
      </c>
      <c r="Q28" s="219">
        <f>IF($Z$2=1,$AA$6,IF($Z$2&gt;1,$AA$11,))</f>
        <v>0</v>
      </c>
      <c r="R28" s="219"/>
      <c r="S28" s="219"/>
      <c r="T28" s="219"/>
      <c r="U28" s="219"/>
      <c r="V28" s="85"/>
      <c r="W28" s="161"/>
      <c r="X28" s="45"/>
      <c r="Y28" s="332"/>
      <c r="Z28" s="332"/>
      <c r="AB28" s="327">
        <v>144</v>
      </c>
      <c r="AC28" s="325">
        <v>19</v>
      </c>
    </row>
    <row r="29" spans="1:35" ht="12" customHeight="1" x14ac:dyDescent="0.25">
      <c r="A29" s="169"/>
      <c r="B29" s="80"/>
      <c r="C29" s="199"/>
      <c r="D29" s="199"/>
      <c r="E29" s="199"/>
      <c r="F29" s="180"/>
      <c r="G29" s="199"/>
      <c r="H29" s="199"/>
      <c r="I29" s="199"/>
      <c r="J29" s="199"/>
      <c r="L29" s="199"/>
      <c r="M29" s="199"/>
      <c r="N29" s="199"/>
      <c r="O29" s="180"/>
      <c r="P29" s="199"/>
      <c r="Q29" s="199"/>
      <c r="R29" s="199"/>
      <c r="S29" s="180"/>
      <c r="T29" s="199"/>
      <c r="U29" s="199"/>
      <c r="V29" s="199"/>
      <c r="W29" s="161"/>
      <c r="Y29" s="332"/>
      <c r="Z29" s="332"/>
      <c r="AB29" s="327">
        <v>153</v>
      </c>
      <c r="AC29" s="325">
        <v>20</v>
      </c>
    </row>
    <row r="30" spans="1:35" ht="12" customHeight="1" x14ac:dyDescent="0.2">
      <c r="A30" s="169"/>
      <c r="B30" s="80"/>
      <c r="C30" s="199"/>
      <c r="D30" s="199"/>
      <c r="E30" s="199"/>
      <c r="F30" s="180"/>
      <c r="G30" s="199"/>
      <c r="H30" s="199"/>
      <c r="I30" s="199"/>
      <c r="J30" s="199"/>
      <c r="K30" s="180"/>
      <c r="L30" s="199"/>
      <c r="M30" s="199"/>
      <c r="N30" s="199"/>
      <c r="O30" s="180"/>
      <c r="P30" s="199"/>
      <c r="Q30" s="199"/>
      <c r="R30" s="199"/>
      <c r="S30" s="180"/>
      <c r="T30" s="199"/>
      <c r="U30" s="199"/>
      <c r="V30" s="199"/>
      <c r="W30" s="161"/>
      <c r="AB30" s="331">
        <v>162</v>
      </c>
      <c r="AC30" s="325">
        <v>21</v>
      </c>
    </row>
    <row r="31" spans="1:35" ht="12" customHeight="1" x14ac:dyDescent="0.2">
      <c r="A31" s="169"/>
      <c r="B31" s="80"/>
      <c r="C31" s="199"/>
      <c r="D31" s="199"/>
      <c r="E31" s="199"/>
      <c r="F31" s="180"/>
      <c r="G31" s="199"/>
      <c r="H31" s="199"/>
      <c r="I31" s="199"/>
      <c r="J31" s="199"/>
      <c r="K31" s="180"/>
      <c r="L31" s="199"/>
      <c r="M31" s="199"/>
      <c r="N31" s="199"/>
      <c r="O31" s="180"/>
      <c r="P31" s="199"/>
      <c r="Q31" s="199"/>
      <c r="R31" s="199"/>
      <c r="S31" s="180"/>
      <c r="T31" s="199"/>
      <c r="U31" s="199"/>
      <c r="V31" s="199"/>
      <c r="W31" s="161"/>
      <c r="AB31" s="327">
        <v>171</v>
      </c>
      <c r="AC31" s="325">
        <v>22</v>
      </c>
    </row>
    <row r="32" spans="1:35" ht="12" customHeight="1" x14ac:dyDescent="0.2">
      <c r="A32" s="169"/>
      <c r="B32" s="80"/>
      <c r="C32" s="199"/>
      <c r="D32" s="199"/>
      <c r="E32" s="199"/>
      <c r="F32" s="180"/>
      <c r="G32" s="199"/>
      <c r="H32" s="199"/>
      <c r="I32" s="199"/>
      <c r="J32" s="199"/>
      <c r="K32" s="180"/>
      <c r="L32" s="199"/>
      <c r="M32" s="199"/>
      <c r="N32" s="199"/>
      <c r="O32" s="180"/>
      <c r="P32" s="199"/>
      <c r="Q32" s="199"/>
      <c r="R32" s="199"/>
      <c r="S32" s="180"/>
      <c r="T32" s="199"/>
      <c r="U32" s="199"/>
      <c r="V32" s="199"/>
      <c r="W32" s="161"/>
      <c r="AB32" s="327">
        <v>180</v>
      </c>
      <c r="AC32" s="325">
        <v>23</v>
      </c>
    </row>
    <row r="33" spans="1:33" ht="12" customHeight="1" x14ac:dyDescent="0.2">
      <c r="A33" s="169"/>
      <c r="B33" s="80"/>
      <c r="C33" s="199"/>
      <c r="D33" s="199"/>
      <c r="E33" s="199"/>
      <c r="F33" s="180"/>
      <c r="G33" s="199"/>
      <c r="H33" s="199"/>
      <c r="I33" s="199"/>
      <c r="J33" s="199"/>
      <c r="K33" s="180"/>
      <c r="L33" s="199"/>
      <c r="M33" s="199"/>
      <c r="N33" s="199"/>
      <c r="O33" s="180"/>
      <c r="P33" s="199"/>
      <c r="Q33" s="199"/>
      <c r="R33" s="199"/>
      <c r="S33" s="180"/>
      <c r="T33" s="199"/>
      <c r="U33" s="199"/>
      <c r="V33" s="199"/>
      <c r="W33" s="161"/>
      <c r="AB33" s="331">
        <v>189</v>
      </c>
      <c r="AC33" s="325">
        <v>24</v>
      </c>
    </row>
    <row r="34" spans="1:33" ht="12.6" customHeight="1" x14ac:dyDescent="0.2">
      <c r="A34" s="169"/>
      <c r="B34" s="80"/>
      <c r="C34" s="199"/>
      <c r="D34" s="199"/>
      <c r="E34" s="199"/>
      <c r="F34" s="180"/>
      <c r="G34" s="199"/>
      <c r="H34" s="199"/>
      <c r="I34" s="199"/>
      <c r="J34" s="199"/>
      <c r="K34" s="180"/>
      <c r="L34" s="199"/>
      <c r="M34" s="199"/>
      <c r="N34" s="199"/>
      <c r="O34" s="180"/>
      <c r="P34" s="199"/>
      <c r="Q34" s="199"/>
      <c r="R34" s="199"/>
      <c r="S34" s="180"/>
      <c r="T34" s="199"/>
      <c r="U34" s="199"/>
      <c r="V34" s="199"/>
      <c r="W34" s="161"/>
      <c r="AB34" s="327">
        <v>198</v>
      </c>
      <c r="AC34" s="325">
        <v>25</v>
      </c>
    </row>
    <row r="35" spans="1:33" ht="12.6" customHeight="1" x14ac:dyDescent="0.2">
      <c r="A35" s="169"/>
      <c r="B35" s="80"/>
      <c r="C35" s="199"/>
      <c r="D35" s="199"/>
      <c r="E35" s="199"/>
      <c r="F35" s="180"/>
      <c r="G35" s="199"/>
      <c r="H35" s="199"/>
      <c r="I35" s="199"/>
      <c r="J35" s="199"/>
      <c r="K35" s="180"/>
      <c r="L35" s="199"/>
      <c r="M35" s="199"/>
      <c r="N35" s="199"/>
      <c r="O35" s="180"/>
      <c r="P35" s="199"/>
      <c r="Q35" s="199"/>
      <c r="R35" s="199"/>
      <c r="S35" s="180"/>
      <c r="T35" s="199"/>
      <c r="U35" s="199"/>
      <c r="V35" s="199"/>
      <c r="W35" s="161"/>
      <c r="AB35" s="327">
        <v>207</v>
      </c>
      <c r="AC35" s="325">
        <v>26</v>
      </c>
    </row>
    <row r="36" spans="1:33" ht="12.6" customHeight="1" x14ac:dyDescent="0.2">
      <c r="A36" s="169"/>
      <c r="B36" s="80"/>
      <c r="C36" s="199"/>
      <c r="D36" s="199"/>
      <c r="E36" s="199"/>
      <c r="F36" s="180"/>
      <c r="G36" s="199"/>
      <c r="H36" s="199"/>
      <c r="I36" s="199"/>
      <c r="J36" s="199"/>
      <c r="K36" s="180"/>
      <c r="L36" s="199"/>
      <c r="M36" s="199"/>
      <c r="N36" s="199"/>
      <c r="O36" s="180"/>
      <c r="P36" s="199"/>
      <c r="Q36" s="199"/>
      <c r="R36" s="199"/>
      <c r="S36" s="180"/>
      <c r="T36" s="199"/>
      <c r="U36" s="199"/>
      <c r="V36" s="199"/>
      <c r="W36" s="161"/>
      <c r="AB36" s="331">
        <v>216</v>
      </c>
      <c r="AC36" s="325">
        <v>27</v>
      </c>
    </row>
    <row r="37" spans="1:33" ht="12.6" customHeight="1" x14ac:dyDescent="0.2">
      <c r="A37" s="169"/>
      <c r="B37" s="80"/>
      <c r="C37" s="199"/>
      <c r="D37" s="199"/>
      <c r="E37" s="199"/>
      <c r="F37" s="180"/>
      <c r="G37" s="199"/>
      <c r="H37" s="199"/>
      <c r="I37" s="199"/>
      <c r="J37" s="199"/>
      <c r="K37" s="180"/>
      <c r="L37" s="199"/>
      <c r="M37" s="199"/>
      <c r="N37" s="199"/>
      <c r="O37" s="180"/>
      <c r="P37" s="199"/>
      <c r="Q37" s="199"/>
      <c r="R37" s="199"/>
      <c r="S37" s="180"/>
      <c r="T37" s="199"/>
      <c r="U37" s="199"/>
      <c r="V37" s="199"/>
      <c r="W37" s="161"/>
      <c r="AB37" s="327">
        <v>225</v>
      </c>
      <c r="AC37" s="325">
        <v>28</v>
      </c>
    </row>
    <row r="38" spans="1:33" ht="12.6" customHeight="1" x14ac:dyDescent="0.2">
      <c r="A38" s="169"/>
      <c r="B38" s="80"/>
      <c r="C38" s="199"/>
      <c r="D38" s="199"/>
      <c r="E38" s="199"/>
      <c r="F38" s="180"/>
      <c r="G38" s="199"/>
      <c r="H38" s="199"/>
      <c r="I38" s="199"/>
      <c r="J38" s="199"/>
      <c r="K38" s="180"/>
      <c r="L38" s="199"/>
      <c r="M38" s="199"/>
      <c r="N38" s="199"/>
      <c r="O38" s="180"/>
      <c r="P38" s="199"/>
      <c r="Q38" s="199"/>
      <c r="R38" s="199"/>
      <c r="S38" s="180"/>
      <c r="T38" s="199"/>
      <c r="U38" s="199"/>
      <c r="V38" s="199"/>
      <c r="W38" s="161"/>
      <c r="AB38" s="327">
        <v>234</v>
      </c>
      <c r="AC38" s="325">
        <v>29</v>
      </c>
    </row>
    <row r="39" spans="1:33" ht="12.6" customHeight="1" x14ac:dyDescent="0.2">
      <c r="A39" s="169"/>
      <c r="B39" s="80"/>
      <c r="C39" s="199"/>
      <c r="D39" s="199"/>
      <c r="E39" s="199"/>
      <c r="F39" s="180"/>
      <c r="G39" s="199"/>
      <c r="H39" s="199"/>
      <c r="I39" s="199"/>
      <c r="J39" s="199"/>
      <c r="K39" s="180"/>
      <c r="L39" s="199"/>
      <c r="M39" s="199"/>
      <c r="N39" s="199"/>
      <c r="O39" s="180"/>
      <c r="P39" s="199"/>
      <c r="Q39" s="199"/>
      <c r="R39" s="199"/>
      <c r="S39" s="180"/>
      <c r="T39" s="199"/>
      <c r="U39" s="199"/>
      <c r="V39" s="199"/>
      <c r="W39" s="161"/>
      <c r="X39" s="45"/>
      <c r="AB39" s="331">
        <v>243</v>
      </c>
      <c r="AC39" s="325">
        <v>30</v>
      </c>
    </row>
    <row r="40" spans="1:33" ht="12.6" customHeight="1" x14ac:dyDescent="0.2">
      <c r="A40" s="169"/>
      <c r="B40" s="80"/>
      <c r="C40" s="199"/>
      <c r="D40" s="199"/>
      <c r="E40" s="199"/>
      <c r="F40" s="180"/>
      <c r="G40" s="199"/>
      <c r="H40" s="199"/>
      <c r="I40" s="199"/>
      <c r="J40" s="199"/>
      <c r="K40" s="180"/>
      <c r="L40" s="199"/>
      <c r="M40" s="199"/>
      <c r="N40" s="199"/>
      <c r="O40" s="180"/>
      <c r="P40" s="199"/>
      <c r="Q40" s="199"/>
      <c r="R40" s="199"/>
      <c r="S40" s="180"/>
      <c r="T40" s="199"/>
      <c r="U40" s="199"/>
      <c r="V40" s="199"/>
      <c r="W40" s="161"/>
      <c r="AB40" s="327">
        <v>252</v>
      </c>
      <c r="AC40" s="325">
        <v>31</v>
      </c>
    </row>
    <row r="41" spans="1:33" ht="12.6" customHeight="1" x14ac:dyDescent="0.25">
      <c r="A41" s="169"/>
      <c r="B41" s="80"/>
      <c r="C41" s="199"/>
      <c r="D41" s="199"/>
      <c r="E41" s="199"/>
      <c r="F41" s="180"/>
      <c r="G41" s="199"/>
      <c r="H41" s="199"/>
      <c r="I41" s="199"/>
      <c r="J41" s="199"/>
      <c r="K41" s="180"/>
      <c r="L41" s="199"/>
      <c r="M41" s="199"/>
      <c r="N41" s="199"/>
      <c r="O41" s="180"/>
      <c r="P41" s="199"/>
      <c r="Q41" s="199"/>
      <c r="R41" s="199"/>
      <c r="S41" s="180"/>
      <c r="T41" s="199"/>
      <c r="U41" s="199"/>
      <c r="V41" s="199"/>
      <c r="W41" s="161"/>
      <c r="AB41" s="327">
        <v>261</v>
      </c>
      <c r="AC41" s="325">
        <v>32</v>
      </c>
      <c r="AD41" s="332"/>
    </row>
    <row r="42" spans="1:33" s="27" customFormat="1" ht="12.6" customHeight="1" x14ac:dyDescent="0.25">
      <c r="A42" s="169"/>
      <c r="B42" s="80"/>
      <c r="C42" s="199"/>
      <c r="D42" s="199"/>
      <c r="E42" s="199"/>
      <c r="F42" s="180"/>
      <c r="G42" s="199"/>
      <c r="H42" s="199"/>
      <c r="I42" s="199"/>
      <c r="J42" s="199"/>
      <c r="K42" s="180"/>
      <c r="L42" s="199"/>
      <c r="M42" s="199"/>
      <c r="N42" s="199"/>
      <c r="O42" s="180"/>
      <c r="P42" s="199"/>
      <c r="Q42" s="199"/>
      <c r="R42" s="199"/>
      <c r="S42" s="180"/>
      <c r="T42" s="199"/>
      <c r="U42" s="199"/>
      <c r="V42" s="199"/>
      <c r="W42" s="161"/>
      <c r="X42" s="332"/>
      <c r="Y42" s="322"/>
      <c r="Z42" s="322"/>
      <c r="AA42" s="332"/>
      <c r="AB42" s="331">
        <v>270</v>
      </c>
      <c r="AC42" s="325">
        <v>33</v>
      </c>
      <c r="AD42" s="332"/>
      <c r="AE42" s="71"/>
      <c r="AF42" s="71"/>
      <c r="AG42" s="71"/>
    </row>
    <row r="43" spans="1:33" s="27" customFormat="1" ht="12.6" customHeight="1" x14ac:dyDescent="0.25">
      <c r="A43" s="169"/>
      <c r="B43" s="80"/>
      <c r="C43" s="199"/>
      <c r="D43" s="199"/>
      <c r="E43" s="199"/>
      <c r="F43" s="180"/>
      <c r="G43" s="199"/>
      <c r="H43" s="199"/>
      <c r="I43" s="199"/>
      <c r="J43" s="199"/>
      <c r="K43" s="180"/>
      <c r="L43" s="199"/>
      <c r="M43" s="199"/>
      <c r="N43" s="199"/>
      <c r="O43" s="180"/>
      <c r="P43" s="199"/>
      <c r="Q43" s="199"/>
      <c r="R43" s="199"/>
      <c r="S43" s="180"/>
      <c r="T43" s="199"/>
      <c r="U43" s="199"/>
      <c r="V43" s="199"/>
      <c r="W43" s="161"/>
      <c r="X43" s="332"/>
      <c r="Y43" s="322"/>
      <c r="Z43" s="322"/>
      <c r="AA43" s="332"/>
      <c r="AB43" s="327">
        <v>279</v>
      </c>
      <c r="AC43" s="325">
        <v>34</v>
      </c>
      <c r="AD43" s="332"/>
      <c r="AE43" s="71"/>
      <c r="AF43" s="71"/>
      <c r="AG43" s="71"/>
    </row>
    <row r="44" spans="1:33" s="27" customFormat="1" ht="12.6" customHeight="1" x14ac:dyDescent="0.25">
      <c r="A44" s="169"/>
      <c r="B44" s="80"/>
      <c r="C44" s="199"/>
      <c r="D44" s="199"/>
      <c r="E44" s="199"/>
      <c r="F44" s="180"/>
      <c r="G44" s="199"/>
      <c r="H44" s="199"/>
      <c r="I44" s="199"/>
      <c r="J44" s="199"/>
      <c r="K44" s="180"/>
      <c r="L44" s="199"/>
      <c r="M44" s="199"/>
      <c r="N44" s="199"/>
      <c r="O44" s="180"/>
      <c r="P44" s="199"/>
      <c r="Q44" s="199"/>
      <c r="R44" s="199"/>
      <c r="S44" s="180"/>
      <c r="T44" s="199"/>
      <c r="U44" s="199"/>
      <c r="V44" s="199"/>
      <c r="W44" s="161"/>
      <c r="X44" s="332"/>
      <c r="Y44" s="322"/>
      <c r="Z44" s="322"/>
      <c r="AA44" s="332"/>
      <c r="AB44" s="327">
        <v>288</v>
      </c>
      <c r="AC44" s="325">
        <v>35</v>
      </c>
      <c r="AD44" s="332"/>
      <c r="AE44" s="71"/>
      <c r="AF44" s="71"/>
      <c r="AG44" s="71"/>
    </row>
    <row r="45" spans="1:33" s="27" customFormat="1" ht="12.6" customHeight="1" x14ac:dyDescent="0.25">
      <c r="A45" s="169"/>
      <c r="B45" s="80"/>
      <c r="C45" s="189"/>
      <c r="D45" s="189"/>
      <c r="E45" s="189"/>
      <c r="F45" s="180"/>
      <c r="G45" s="189"/>
      <c r="H45" s="189"/>
      <c r="I45" s="189"/>
      <c r="J45" s="189"/>
      <c r="K45" s="180"/>
      <c r="L45" s="189"/>
      <c r="M45" s="189"/>
      <c r="N45" s="189"/>
      <c r="O45" s="180"/>
      <c r="P45" s="189"/>
      <c r="Q45" s="189"/>
      <c r="R45" s="189"/>
      <c r="S45" s="180"/>
      <c r="T45" s="189"/>
      <c r="U45" s="189"/>
      <c r="V45" s="189"/>
      <c r="W45" s="161"/>
      <c r="X45" s="332"/>
      <c r="Y45" s="322"/>
      <c r="Z45" s="322"/>
      <c r="AA45" s="332"/>
      <c r="AB45" s="331">
        <v>297</v>
      </c>
      <c r="AC45" s="325">
        <v>36</v>
      </c>
      <c r="AD45" s="332"/>
      <c r="AE45" s="71"/>
      <c r="AF45" s="71"/>
      <c r="AG45" s="71"/>
    </row>
    <row r="46" spans="1:33" s="27" customFormat="1" ht="12" x14ac:dyDescent="0.25">
      <c r="A46" s="167"/>
      <c r="B46" s="12"/>
      <c r="C46" s="12"/>
      <c r="D46" s="12"/>
      <c r="E46" s="12"/>
      <c r="F46" s="12"/>
      <c r="G46" s="12"/>
      <c r="H46" s="12"/>
      <c r="I46" s="12"/>
      <c r="J46" s="12"/>
      <c r="K46" s="12"/>
      <c r="L46" s="12"/>
      <c r="M46" s="12"/>
      <c r="O46" s="12"/>
      <c r="P46" s="12"/>
      <c r="U46" s="14"/>
      <c r="V46" s="61"/>
      <c r="W46" s="161"/>
      <c r="X46" s="332"/>
      <c r="Y46" s="322"/>
      <c r="Z46" s="322"/>
      <c r="AA46" s="332"/>
      <c r="AB46" s="327">
        <v>306</v>
      </c>
      <c r="AC46" s="325">
        <v>37</v>
      </c>
      <c r="AD46" s="322"/>
      <c r="AE46" s="71"/>
      <c r="AF46" s="71"/>
      <c r="AG46" s="71"/>
    </row>
    <row r="47" spans="1:33" ht="10.8" thickBot="1" x14ac:dyDescent="0.25">
      <c r="A47" s="167"/>
      <c r="B47" s="12"/>
      <c r="C47" s="12"/>
      <c r="D47" s="12"/>
      <c r="E47" s="12"/>
      <c r="F47" s="12"/>
      <c r="G47" s="12"/>
      <c r="H47" s="12"/>
      <c r="I47" s="12"/>
      <c r="J47" s="12"/>
      <c r="K47" s="12"/>
      <c r="M47" s="12"/>
      <c r="O47" s="12"/>
      <c r="P47" s="12"/>
      <c r="Q47" s="12"/>
      <c r="R47" s="14"/>
      <c r="S47" s="14"/>
      <c r="T47" s="14"/>
      <c r="U47" s="14"/>
      <c r="V47" s="61"/>
      <c r="W47" s="161"/>
      <c r="AB47" s="327">
        <v>315</v>
      </c>
      <c r="AC47" s="325">
        <v>38</v>
      </c>
    </row>
    <row r="48" spans="1:33" ht="13.2" customHeight="1" x14ac:dyDescent="0.25">
      <c r="A48" s="165"/>
      <c r="B48" s="66"/>
      <c r="C48" s="60"/>
      <c r="E48" s="191"/>
      <c r="F48" s="130"/>
      <c r="G48" s="130"/>
      <c r="H48" s="147"/>
      <c r="I48" s="147"/>
      <c r="J48" s="147"/>
      <c r="K48" s="147"/>
      <c r="L48" s="147"/>
      <c r="M48" s="147"/>
      <c r="N48" s="263" t="s">
        <v>97</v>
      </c>
      <c r="O48" s="263"/>
      <c r="P48" s="260" t="str">
        <f>'T1'!$C$22</f>
        <v>Valor</v>
      </c>
      <c r="Q48" s="260"/>
      <c r="R48" s="260"/>
      <c r="S48" s="145"/>
      <c r="U48" s="27"/>
      <c r="V48" s="27"/>
      <c r="W48" s="161"/>
      <c r="AB48" s="331">
        <v>324</v>
      </c>
      <c r="AC48" s="325">
        <v>39</v>
      </c>
    </row>
    <row r="49" spans="1:30" ht="13.2" customHeight="1" x14ac:dyDescent="0.2">
      <c r="A49" s="167"/>
      <c r="B49" s="13"/>
      <c r="C49" s="13"/>
      <c r="E49" s="207" t="str">
        <f>'T1'!$I$11</f>
        <v>CARTÕES SUPLEMENTARES</v>
      </c>
      <c r="F49" s="208"/>
      <c r="G49" s="208"/>
      <c r="H49" s="208"/>
      <c r="I49" s="208"/>
      <c r="J49" s="268">
        <v>400035</v>
      </c>
      <c r="K49" s="269"/>
      <c r="L49" s="266">
        <f>IF(Z3&lt;0,0,Z3)</f>
        <v>0</v>
      </c>
      <c r="M49" s="267"/>
      <c r="N49" s="258">
        <f>'T1'!$C$14</f>
        <v>6.5</v>
      </c>
      <c r="O49" s="258"/>
      <c r="P49" s="259">
        <f>N49*L49</f>
        <v>0</v>
      </c>
      <c r="Q49" s="259"/>
      <c r="R49" s="259"/>
      <c r="S49" s="146"/>
      <c r="W49" s="168"/>
      <c r="AB49" s="327">
        <v>333</v>
      </c>
      <c r="AC49" s="325">
        <v>40</v>
      </c>
    </row>
    <row r="50" spans="1:30" ht="13.2" customHeight="1" thickBot="1" x14ac:dyDescent="0.25">
      <c r="A50" s="167"/>
      <c r="B50" s="13"/>
      <c r="C50" s="13"/>
      <c r="E50" s="207" t="str">
        <f>'T1'!$I$1</f>
        <v>IVA (ler Normas)</v>
      </c>
      <c r="F50" s="208"/>
      <c r="G50" s="208"/>
      <c r="H50" s="208"/>
      <c r="I50" s="208"/>
      <c r="J50" s="203">
        <v>0.23</v>
      </c>
      <c r="K50" s="203"/>
      <c r="M50" s="193"/>
      <c r="N50" s="195"/>
      <c r="P50" s="258">
        <f>SUM(P49)*J50</f>
        <v>0</v>
      </c>
      <c r="Q50" s="258"/>
      <c r="R50" s="258"/>
      <c r="S50" s="192"/>
      <c r="W50" s="168"/>
      <c r="Y50" s="85"/>
      <c r="Z50" s="85"/>
      <c r="AB50" s="327">
        <v>342</v>
      </c>
      <c r="AC50" s="325">
        <v>41</v>
      </c>
    </row>
    <row r="51" spans="1:30" ht="13.2" customHeight="1" thickBot="1" x14ac:dyDescent="0.25">
      <c r="A51" s="167"/>
      <c r="B51" s="13"/>
      <c r="C51" s="13"/>
      <c r="E51" s="131"/>
      <c r="F51" s="264" t="str">
        <f>'T1'!$G$36</f>
        <v>TOTAL DA REQUISIÇÃO</v>
      </c>
      <c r="G51" s="265"/>
      <c r="H51" s="265"/>
      <c r="I51" s="265"/>
      <c r="J51" s="265"/>
      <c r="K51" s="265"/>
      <c r="L51" s="265"/>
      <c r="M51" s="265"/>
      <c r="N51" s="265"/>
      <c r="O51" s="265"/>
      <c r="P51" s="261">
        <f>SUM(P49+P50)</f>
        <v>0</v>
      </c>
      <c r="Q51" s="261"/>
      <c r="R51" s="262"/>
      <c r="S51" s="146"/>
      <c r="W51" s="168"/>
      <c r="Y51" s="85"/>
      <c r="Z51" s="85"/>
      <c r="AB51" s="331">
        <v>351</v>
      </c>
      <c r="AC51" s="325">
        <v>42</v>
      </c>
    </row>
    <row r="52" spans="1:30" ht="13.2" customHeight="1" x14ac:dyDescent="0.2">
      <c r="A52" s="167"/>
      <c r="B52" s="13"/>
      <c r="C52" s="13"/>
      <c r="E52" s="207" t="str">
        <f>'T1'!$I$16</f>
        <v>Data limite de Inscrição até:</v>
      </c>
      <c r="F52" s="208"/>
      <c r="G52" s="208"/>
      <c r="H52" s="208"/>
      <c r="I52" s="208"/>
      <c r="J52" s="208"/>
      <c r="K52" s="205">
        <f>'T1'!$C$7</f>
        <v>45325</v>
      </c>
      <c r="L52" s="205"/>
      <c r="M52" s="205"/>
      <c r="N52" s="204">
        <v>0.5</v>
      </c>
      <c r="O52" s="204"/>
      <c r="P52" s="202">
        <f>ROUND(+P51*N52,2)</f>
        <v>0</v>
      </c>
      <c r="Q52" s="202"/>
      <c r="R52" s="202"/>
      <c r="S52" s="146"/>
      <c r="W52" s="168"/>
      <c r="Y52" s="85"/>
      <c r="Z52" s="85"/>
      <c r="AB52" s="327">
        <v>360</v>
      </c>
      <c r="AC52" s="325">
        <v>43</v>
      </c>
    </row>
    <row r="53" spans="1:30" ht="13.2" customHeight="1" thickBot="1" x14ac:dyDescent="0.25">
      <c r="A53" s="167"/>
      <c r="B53" s="13"/>
      <c r="C53" s="13"/>
      <c r="E53" s="209" t="str">
        <f>'T1'!I6</f>
        <v>Restante Pagamento até:</v>
      </c>
      <c r="F53" s="210"/>
      <c r="G53" s="210"/>
      <c r="H53" s="210"/>
      <c r="I53" s="210"/>
      <c r="J53" s="210"/>
      <c r="K53" s="206">
        <f>'T1'!$C$3</f>
        <v>45345</v>
      </c>
      <c r="L53" s="206"/>
      <c r="M53" s="206"/>
      <c r="N53" s="203">
        <v>0.5</v>
      </c>
      <c r="O53" s="203"/>
      <c r="P53" s="201">
        <f>P51-P52</f>
        <v>0</v>
      </c>
      <c r="Q53" s="201"/>
      <c r="R53" s="201"/>
      <c r="S53" s="194"/>
      <c r="W53" s="168"/>
      <c r="Y53" s="85"/>
      <c r="Z53" s="85"/>
      <c r="AB53" s="327">
        <v>369</v>
      </c>
      <c r="AC53" s="325">
        <v>44</v>
      </c>
    </row>
    <row r="54" spans="1:30" x14ac:dyDescent="0.2">
      <c r="A54" s="167"/>
      <c r="B54" s="12"/>
      <c r="C54" s="12"/>
      <c r="D54" s="12"/>
      <c r="E54" s="12"/>
      <c r="F54" s="12"/>
      <c r="G54" s="12"/>
      <c r="H54" s="12"/>
      <c r="I54" s="12"/>
      <c r="J54" s="12"/>
      <c r="M54" s="72"/>
      <c r="N54" s="72"/>
      <c r="O54" s="148"/>
      <c r="P54" s="148"/>
      <c r="Q54" s="148"/>
      <c r="R54" s="12"/>
      <c r="S54" s="12"/>
      <c r="T54" s="12"/>
      <c r="U54" s="61"/>
      <c r="W54" s="161"/>
      <c r="Y54" s="85"/>
      <c r="Z54" s="85"/>
      <c r="AB54" s="331">
        <v>378</v>
      </c>
      <c r="AC54" s="325">
        <v>45</v>
      </c>
    </row>
    <row r="55" spans="1:30" x14ac:dyDescent="0.2">
      <c r="A55" s="167"/>
      <c r="B55" s="12"/>
      <c r="C55" s="12"/>
      <c r="D55" s="12"/>
      <c r="E55" s="12"/>
      <c r="F55" s="12"/>
      <c r="G55" s="12"/>
      <c r="H55" s="12"/>
      <c r="I55" s="12"/>
      <c r="J55" s="12"/>
      <c r="M55" s="72"/>
      <c r="N55" s="72"/>
      <c r="O55" s="148"/>
      <c r="P55" s="148"/>
      <c r="Q55" s="148"/>
      <c r="R55" s="12"/>
      <c r="S55" s="12"/>
      <c r="T55" s="12"/>
      <c r="U55" s="61"/>
      <c r="W55" s="161"/>
      <c r="AB55" s="327">
        <v>387</v>
      </c>
      <c r="AC55" s="325">
        <v>46</v>
      </c>
    </row>
    <row r="56" spans="1:30" ht="12.6" customHeight="1" thickBot="1" x14ac:dyDescent="0.25">
      <c r="A56" s="167"/>
      <c r="B56" s="12"/>
      <c r="C56" s="12"/>
      <c r="D56" s="12"/>
      <c r="E56" s="12"/>
      <c r="F56" s="12"/>
      <c r="G56" s="12"/>
      <c r="H56" s="12"/>
      <c r="I56" s="12"/>
      <c r="J56" s="12"/>
      <c r="M56" s="72"/>
      <c r="N56" s="72"/>
      <c r="O56" s="148"/>
      <c r="P56" s="148"/>
      <c r="Q56" s="148"/>
      <c r="R56" s="12"/>
      <c r="S56" s="12"/>
      <c r="T56" s="12"/>
      <c r="U56" s="61"/>
      <c r="W56" s="161"/>
      <c r="AB56" s="327">
        <v>396</v>
      </c>
      <c r="AC56" s="325">
        <v>47</v>
      </c>
    </row>
    <row r="57" spans="1:30" ht="12.6" customHeight="1" x14ac:dyDescent="0.25">
      <c r="A57" s="167"/>
      <c r="B57" s="25"/>
      <c r="C57" s="247" t="str">
        <f>'T1'!G31</f>
        <v>Atenção!</v>
      </c>
      <c r="D57" s="248"/>
      <c r="E57" s="200" t="str">
        <f>'T2'!A28</f>
        <v>Pagamento a favor de:   LISBOA-FEIRAS CONGRESSOS E EVENTOS   (referência)</v>
      </c>
      <c r="F57" s="200"/>
      <c r="G57" s="200"/>
      <c r="H57" s="200"/>
      <c r="I57" s="200"/>
      <c r="J57" s="200"/>
      <c r="K57" s="200"/>
      <c r="L57" s="200"/>
      <c r="M57" s="200"/>
      <c r="N57" s="200"/>
      <c r="O57" s="200"/>
      <c r="P57" s="175" t="str">
        <f>'T1'!$A$2</f>
        <v>BTL 2024</v>
      </c>
      <c r="Q57" s="132"/>
      <c r="R57" s="133"/>
      <c r="S57" s="133"/>
      <c r="T57" s="133"/>
      <c r="U57" s="134"/>
      <c r="V57" s="27"/>
      <c r="W57" s="170"/>
      <c r="Y57" s="332"/>
      <c r="Z57" s="332"/>
      <c r="AB57" s="331">
        <v>405</v>
      </c>
      <c r="AC57" s="325">
        <v>48</v>
      </c>
    </row>
    <row r="58" spans="1:30" ht="12.6" customHeight="1" x14ac:dyDescent="0.25">
      <c r="A58" s="167"/>
      <c r="B58" s="25"/>
      <c r="C58" s="249"/>
      <c r="D58" s="250"/>
      <c r="E58" s="270" t="s">
        <v>88</v>
      </c>
      <c r="F58" s="270"/>
      <c r="G58" s="270"/>
      <c r="H58" s="270"/>
      <c r="I58" s="270"/>
      <c r="J58" s="270"/>
      <c r="K58" s="270"/>
      <c r="L58" s="270"/>
      <c r="M58" s="270"/>
      <c r="N58" s="270"/>
      <c r="O58" s="270"/>
      <c r="P58" s="270"/>
      <c r="Q58" s="270"/>
      <c r="R58" s="270"/>
      <c r="S58" s="270"/>
      <c r="T58" s="270"/>
      <c r="U58" s="271"/>
      <c r="V58" s="126"/>
      <c r="W58" s="161"/>
      <c r="Y58" s="332"/>
      <c r="Z58" s="332"/>
      <c r="AB58" s="327">
        <v>414</v>
      </c>
      <c r="AC58" s="325">
        <v>49</v>
      </c>
    </row>
    <row r="59" spans="1:30" ht="12.6" customHeight="1" thickBot="1" x14ac:dyDescent="0.25">
      <c r="A59" s="167"/>
      <c r="B59" s="25"/>
      <c r="C59" s="249"/>
      <c r="D59" s="250"/>
      <c r="E59" s="270" t="s">
        <v>89</v>
      </c>
      <c r="F59" s="270"/>
      <c r="G59" s="270"/>
      <c r="H59" s="270"/>
      <c r="I59" s="270"/>
      <c r="J59" s="270"/>
      <c r="K59" s="270"/>
      <c r="L59" s="270"/>
      <c r="M59" s="270"/>
      <c r="N59" s="270"/>
      <c r="O59" s="270"/>
      <c r="P59" s="270"/>
      <c r="Q59" s="270"/>
      <c r="R59" s="270"/>
      <c r="S59" s="270"/>
      <c r="T59" s="270"/>
      <c r="U59" s="271"/>
      <c r="V59" s="111"/>
      <c r="W59" s="161"/>
      <c r="AB59" s="327">
        <v>423</v>
      </c>
      <c r="AC59" s="325">
        <v>50</v>
      </c>
    </row>
    <row r="60" spans="1:30" ht="12.6" customHeight="1" x14ac:dyDescent="0.2">
      <c r="A60" s="167"/>
      <c r="B60" s="120"/>
      <c r="C60" s="249"/>
      <c r="D60" s="250"/>
      <c r="E60" s="256" t="s">
        <v>140</v>
      </c>
      <c r="F60" s="256"/>
      <c r="G60" s="256"/>
      <c r="H60" s="256"/>
      <c r="I60" s="256"/>
      <c r="J60" s="256"/>
      <c r="K60" s="256"/>
      <c r="L60" s="257" t="s">
        <v>141</v>
      </c>
      <c r="M60" s="257"/>
      <c r="N60" s="257"/>
      <c r="O60" s="257"/>
      <c r="P60" s="257"/>
      <c r="Q60" s="257"/>
      <c r="R60" s="257"/>
      <c r="S60" s="257"/>
      <c r="T60" s="257"/>
      <c r="U60" s="179"/>
      <c r="V60" s="121"/>
      <c r="W60" s="161"/>
      <c r="AB60" s="331">
        <v>432</v>
      </c>
      <c r="AC60" s="325">
        <v>51</v>
      </c>
    </row>
    <row r="61" spans="1:30" s="12" customFormat="1" ht="12.6" customHeight="1" x14ac:dyDescent="0.2">
      <c r="A61" s="167"/>
      <c r="B61" s="120"/>
      <c r="C61" s="249"/>
      <c r="D61" s="250"/>
      <c r="E61" s="244" t="str">
        <f>'T2'!$A$33</f>
        <v>(os dados recolhidos são facultados pelo titular no quadro das obrigações contratuais com a Lisboa-FCE e serão mantidos enquanto durar tal relação e para esse efeito)</v>
      </c>
      <c r="F61" s="244"/>
      <c r="G61" s="244"/>
      <c r="H61" s="244"/>
      <c r="I61" s="244"/>
      <c r="J61" s="244"/>
      <c r="K61" s="244"/>
      <c r="L61" s="244"/>
      <c r="M61" s="244"/>
      <c r="N61" s="244"/>
      <c r="O61" s="244"/>
      <c r="P61" s="244"/>
      <c r="Q61" s="244"/>
      <c r="R61" s="244"/>
      <c r="S61" s="244"/>
      <c r="T61" s="244"/>
      <c r="U61" s="245"/>
      <c r="V61" s="121"/>
      <c r="W61" s="161"/>
      <c r="X61" s="322"/>
      <c r="Y61" s="322"/>
      <c r="Z61" s="322"/>
      <c r="AA61" s="322"/>
      <c r="AB61" s="327">
        <v>441</v>
      </c>
      <c r="AC61" s="325">
        <v>52</v>
      </c>
      <c r="AD61" s="322"/>
    </row>
    <row r="62" spans="1:30" s="12" customFormat="1" ht="12.6" customHeight="1" x14ac:dyDescent="0.2">
      <c r="A62" s="167"/>
      <c r="B62" s="120"/>
      <c r="C62" s="249"/>
      <c r="D62" s="250"/>
      <c r="E62" s="244"/>
      <c r="F62" s="244"/>
      <c r="G62" s="244"/>
      <c r="H62" s="244"/>
      <c r="I62" s="244"/>
      <c r="J62" s="244"/>
      <c r="K62" s="244"/>
      <c r="L62" s="244"/>
      <c r="M62" s="244"/>
      <c r="N62" s="244"/>
      <c r="O62" s="244"/>
      <c r="P62" s="244"/>
      <c r="Q62" s="244"/>
      <c r="R62" s="244"/>
      <c r="S62" s="244"/>
      <c r="T62" s="244"/>
      <c r="U62" s="245"/>
      <c r="V62" s="121"/>
      <c r="W62" s="161"/>
      <c r="X62" s="322"/>
      <c r="Y62" s="322"/>
      <c r="Z62" s="322"/>
      <c r="AA62" s="322"/>
      <c r="AB62" s="327">
        <v>450</v>
      </c>
      <c r="AC62" s="325">
        <v>53</v>
      </c>
      <c r="AD62" s="322"/>
    </row>
    <row r="63" spans="1:30" s="12" customFormat="1" ht="12.6" customHeight="1" thickBot="1" x14ac:dyDescent="0.25">
      <c r="A63" s="167"/>
      <c r="B63" s="120"/>
      <c r="C63" s="253"/>
      <c r="D63" s="254"/>
      <c r="E63" s="198" t="str">
        <f>'T2'!$A$38</f>
        <v>Formulário de envio de documento comprovativo de pagamento:</v>
      </c>
      <c r="F63" s="198"/>
      <c r="G63" s="198"/>
      <c r="H63" s="198"/>
      <c r="I63" s="198"/>
      <c r="J63" s="198"/>
      <c r="K63" s="198"/>
      <c r="L63" s="198"/>
      <c r="M63" s="198"/>
      <c r="N63" s="198"/>
      <c r="O63" s="197" t="s">
        <v>165</v>
      </c>
      <c r="P63" s="197"/>
      <c r="Q63" s="197"/>
      <c r="R63" s="197"/>
      <c r="S63" s="197"/>
      <c r="T63" s="197"/>
      <c r="U63" s="184"/>
      <c r="V63" s="121"/>
      <c r="W63" s="161"/>
      <c r="X63" s="322"/>
      <c r="Y63" s="322"/>
      <c r="Z63" s="322"/>
      <c r="AA63" s="322"/>
      <c r="AB63" s="331">
        <v>459</v>
      </c>
      <c r="AC63" s="325">
        <v>54</v>
      </c>
      <c r="AD63" s="322"/>
    </row>
    <row r="64" spans="1:30" ht="12.6" customHeight="1" x14ac:dyDescent="0.2">
      <c r="A64" s="167"/>
      <c r="B64" s="120"/>
      <c r="C64" s="120"/>
      <c r="D64" s="121"/>
      <c r="E64" s="121"/>
      <c r="F64" s="121"/>
      <c r="G64" s="121"/>
      <c r="H64" s="121"/>
      <c r="I64" s="121"/>
      <c r="J64" s="121"/>
      <c r="K64" s="121"/>
      <c r="L64" s="121"/>
      <c r="M64" s="121"/>
      <c r="N64" s="121"/>
      <c r="O64" s="121"/>
      <c r="P64" s="121"/>
      <c r="Q64" s="121"/>
      <c r="R64" s="121"/>
      <c r="S64" s="121"/>
      <c r="T64" s="121"/>
      <c r="U64" s="121"/>
      <c r="V64" s="121"/>
      <c r="W64" s="161"/>
      <c r="AB64" s="327">
        <v>468</v>
      </c>
      <c r="AC64" s="325">
        <v>55</v>
      </c>
    </row>
    <row r="65" spans="1:33" ht="12.6" customHeight="1" x14ac:dyDescent="0.2">
      <c r="A65" s="167"/>
      <c r="B65" s="120"/>
      <c r="C65" s="120"/>
      <c r="D65" s="121"/>
      <c r="E65" s="121"/>
      <c r="F65" s="121"/>
      <c r="G65" s="121"/>
      <c r="H65" s="121"/>
      <c r="I65" s="121"/>
      <c r="J65" s="121"/>
      <c r="K65" s="121"/>
      <c r="L65" s="121"/>
      <c r="M65" s="121"/>
      <c r="N65" s="121"/>
      <c r="O65" s="121"/>
      <c r="P65" s="121"/>
      <c r="Q65" s="121"/>
      <c r="R65" s="121"/>
      <c r="S65" s="121"/>
      <c r="T65" s="121"/>
      <c r="U65" s="121"/>
      <c r="V65" s="121"/>
      <c r="W65" s="161"/>
      <c r="AB65" s="327">
        <v>477</v>
      </c>
      <c r="AC65" s="325">
        <v>56</v>
      </c>
    </row>
    <row r="66" spans="1:33" ht="10.8" thickBot="1" x14ac:dyDescent="0.25">
      <c r="A66" s="171"/>
      <c r="B66" s="255" t="str">
        <f>'T1'!$A$27</f>
        <v>Assinatura:</v>
      </c>
      <c r="C66" s="255"/>
      <c r="D66" s="255"/>
      <c r="E66" s="82"/>
      <c r="F66" s="243"/>
      <c r="G66" s="243"/>
      <c r="H66" s="243"/>
      <c r="I66" s="243"/>
      <c r="J66" s="243"/>
      <c r="K66" s="243"/>
      <c r="L66" s="243"/>
      <c r="M66" s="243"/>
      <c r="O66" s="82" t="str">
        <f>'T1'!$A$32</f>
        <v>Data:</v>
      </c>
      <c r="P66" s="246"/>
      <c r="Q66" s="246"/>
      <c r="R66" s="246"/>
      <c r="S66" s="246"/>
      <c r="T66" s="246"/>
      <c r="U66" s="246"/>
      <c r="W66" s="161"/>
      <c r="AB66" s="331">
        <v>486</v>
      </c>
      <c r="AC66" s="325">
        <v>57</v>
      </c>
    </row>
    <row r="67" spans="1:33" s="78" customFormat="1" ht="13.8" customHeight="1" thickBot="1" x14ac:dyDescent="0.25">
      <c r="A67" s="172"/>
      <c r="B67" s="45">
        <f>IF(F11&gt;0,C68,)</f>
        <v>0</v>
      </c>
      <c r="C67" s="81"/>
      <c r="D67" s="25"/>
      <c r="E67" s="25"/>
      <c r="F67" s="25"/>
      <c r="G67" s="25"/>
      <c r="H67" s="25"/>
      <c r="I67" s="25"/>
      <c r="J67" s="25"/>
      <c r="K67" s="25"/>
      <c r="L67" s="82"/>
      <c r="M67" s="82"/>
      <c r="N67" s="25"/>
      <c r="O67" s="46"/>
      <c r="P67" s="47"/>
      <c r="Q67" s="47"/>
      <c r="R67" s="47"/>
      <c r="S67" s="47"/>
      <c r="T67" s="47"/>
      <c r="U67" s="47"/>
      <c r="V67" s="25"/>
      <c r="W67" s="161"/>
      <c r="X67" s="85"/>
      <c r="Y67" s="322"/>
      <c r="Z67" s="322"/>
      <c r="AA67" s="85"/>
      <c r="AB67" s="327">
        <v>495</v>
      </c>
      <c r="AC67" s="325">
        <v>58</v>
      </c>
      <c r="AD67" s="85"/>
      <c r="AE67" s="13"/>
      <c r="AF67" s="13"/>
      <c r="AG67" s="13"/>
    </row>
    <row r="68" spans="1:33" s="78" customFormat="1" x14ac:dyDescent="0.2">
      <c r="A68" s="172"/>
      <c r="B68" s="25"/>
      <c r="C68" s="247" t="str">
        <f>'T1'!$A$22</f>
        <v>Enviar para:</v>
      </c>
      <c r="D68" s="248"/>
      <c r="E68" s="137" t="s">
        <v>130</v>
      </c>
      <c r="F68" s="137"/>
      <c r="G68" s="137"/>
      <c r="H68" s="137"/>
      <c r="I68" s="137"/>
      <c r="J68" s="137"/>
      <c r="K68" s="138"/>
      <c r="L68" s="137"/>
      <c r="M68" s="128"/>
      <c r="N68" s="147"/>
      <c r="O68" s="145"/>
      <c r="P68" s="47"/>
      <c r="Q68" s="47"/>
      <c r="R68" s="47"/>
      <c r="S68" s="47"/>
      <c r="T68" s="47"/>
      <c r="U68" s="47"/>
      <c r="V68" s="25"/>
      <c r="W68" s="161"/>
      <c r="X68" s="85"/>
      <c r="Y68" s="322"/>
      <c r="Z68" s="322"/>
      <c r="AA68" s="85"/>
      <c r="AB68" s="327">
        <v>504</v>
      </c>
      <c r="AC68" s="325">
        <v>59</v>
      </c>
      <c r="AD68" s="85"/>
      <c r="AE68" s="13"/>
      <c r="AF68" s="13"/>
      <c r="AG68" s="13"/>
    </row>
    <row r="69" spans="1:33" s="78" customFormat="1" ht="12" x14ac:dyDescent="0.2">
      <c r="A69" s="172"/>
      <c r="B69" s="25"/>
      <c r="C69" s="249"/>
      <c r="D69" s="250"/>
      <c r="E69" s="182" t="s">
        <v>150</v>
      </c>
      <c r="F69" s="141"/>
      <c r="G69" s="135"/>
      <c r="H69" s="136"/>
      <c r="I69" s="136"/>
      <c r="J69" s="136"/>
      <c r="K69" s="13"/>
      <c r="M69" s="82"/>
      <c r="N69" s="25"/>
      <c r="O69" s="146"/>
      <c r="P69" s="47"/>
      <c r="Q69" s="47"/>
      <c r="R69" s="47"/>
      <c r="S69" s="47"/>
      <c r="T69" s="47"/>
      <c r="U69" s="47"/>
      <c r="V69" s="25"/>
      <c r="W69" s="161"/>
      <c r="X69" s="85"/>
      <c r="Y69" s="322"/>
      <c r="Z69" s="322"/>
      <c r="AA69" s="85"/>
      <c r="AB69" s="331">
        <v>513</v>
      </c>
      <c r="AC69" s="325">
        <v>60</v>
      </c>
      <c r="AD69" s="85"/>
      <c r="AE69" s="13"/>
      <c r="AF69" s="13"/>
      <c r="AG69" s="13"/>
    </row>
    <row r="70" spans="1:33" s="78" customFormat="1" ht="13.8" customHeight="1" x14ac:dyDescent="0.2">
      <c r="A70" s="172"/>
      <c r="C70" s="249"/>
      <c r="D70" s="250"/>
      <c r="E70" s="127" t="s">
        <v>131</v>
      </c>
      <c r="F70" s="127"/>
      <c r="G70" s="127"/>
      <c r="H70" s="127"/>
      <c r="I70" s="127"/>
      <c r="J70" s="127"/>
      <c r="K70" s="139"/>
      <c r="M70" s="129"/>
      <c r="O70" s="146"/>
      <c r="P70" s="47"/>
      <c r="Q70" s="47"/>
      <c r="R70" s="47"/>
      <c r="S70" s="47"/>
      <c r="T70" s="47"/>
      <c r="U70" s="47"/>
      <c r="V70" s="25"/>
      <c r="W70" s="161"/>
      <c r="X70" s="85"/>
      <c r="Y70" s="322"/>
      <c r="Z70" s="322"/>
      <c r="AA70" s="85"/>
      <c r="AB70" s="327">
        <v>522</v>
      </c>
      <c r="AC70" s="325">
        <v>61</v>
      </c>
      <c r="AD70" s="85"/>
      <c r="AE70" s="13"/>
      <c r="AF70" s="13"/>
      <c r="AG70" s="13"/>
    </row>
    <row r="71" spans="1:33" s="78" customFormat="1" ht="10.8" thickBot="1" x14ac:dyDescent="0.25">
      <c r="A71" s="173"/>
      <c r="B71" s="142"/>
      <c r="C71" s="251"/>
      <c r="D71" s="252"/>
      <c r="E71" s="181" t="s">
        <v>135</v>
      </c>
      <c r="F71" s="140"/>
      <c r="G71" s="142"/>
      <c r="H71" s="142"/>
      <c r="I71" s="140" t="s">
        <v>133</v>
      </c>
      <c r="J71" s="181"/>
      <c r="K71" s="181"/>
      <c r="L71" s="181"/>
      <c r="M71" s="241" t="s">
        <v>134</v>
      </c>
      <c r="N71" s="241"/>
      <c r="O71" s="242"/>
      <c r="P71" s="143"/>
      <c r="Q71" s="143"/>
      <c r="R71" s="143"/>
      <c r="S71" s="143"/>
      <c r="T71" s="143"/>
      <c r="U71" s="143"/>
      <c r="V71" s="144"/>
      <c r="W71" s="174"/>
      <c r="X71" s="85"/>
      <c r="Y71" s="322"/>
      <c r="Z71" s="322"/>
      <c r="AA71" s="85"/>
      <c r="AB71" s="327">
        <v>531</v>
      </c>
      <c r="AC71" s="325">
        <v>62</v>
      </c>
      <c r="AD71" s="322"/>
      <c r="AE71" s="13"/>
      <c r="AF71" s="13"/>
      <c r="AG71" s="13"/>
    </row>
    <row r="72" spans="1:33" ht="12.6" thickTop="1" x14ac:dyDescent="0.25">
      <c r="A72" s="48"/>
      <c r="B72" s="8"/>
      <c r="C72" s="8"/>
      <c r="D72" s="8"/>
      <c r="E72" s="8"/>
      <c r="F72" s="8"/>
      <c r="G72" s="8"/>
      <c r="H72" s="8"/>
      <c r="I72" s="8"/>
      <c r="J72" s="8"/>
      <c r="K72" s="8"/>
      <c r="L72" s="8"/>
      <c r="M72" s="8"/>
      <c r="N72" s="8"/>
      <c r="O72" s="8"/>
      <c r="P72" s="8"/>
      <c r="Q72" s="8"/>
      <c r="R72" s="75"/>
      <c r="S72" s="75"/>
      <c r="T72" s="75"/>
      <c r="U72" s="75"/>
      <c r="V72" s="12"/>
      <c r="Y72" s="332"/>
      <c r="Z72" s="332"/>
      <c r="AB72" s="331">
        <v>540</v>
      </c>
      <c r="AC72" s="325">
        <v>63</v>
      </c>
    </row>
    <row r="73" spans="1:33" ht="10.8" customHeight="1" x14ac:dyDescent="0.25">
      <c r="B73" s="50"/>
      <c r="C73" s="50"/>
      <c r="E73" s="78"/>
      <c r="M73" s="50"/>
      <c r="N73" s="50"/>
      <c r="O73" s="50"/>
      <c r="P73" s="50"/>
      <c r="Q73" s="50"/>
      <c r="R73" s="40"/>
      <c r="S73" s="40"/>
      <c r="T73" s="40"/>
      <c r="U73" s="40"/>
      <c r="V73" s="12"/>
      <c r="AB73" s="327">
        <v>549</v>
      </c>
      <c r="AC73" s="325">
        <v>64</v>
      </c>
      <c r="AD73" s="332"/>
    </row>
    <row r="74" spans="1:33" s="27" customFormat="1" ht="10.8" customHeight="1" x14ac:dyDescent="0.25">
      <c r="A74" s="49"/>
      <c r="B74" s="50"/>
      <c r="C74" s="50"/>
      <c r="D74" s="50"/>
      <c r="E74" s="50"/>
      <c r="F74" s="50"/>
      <c r="G74" s="50"/>
      <c r="H74" s="50"/>
      <c r="I74" s="50"/>
      <c r="J74" s="50"/>
      <c r="K74" s="50"/>
      <c r="L74" s="50"/>
      <c r="M74" s="50"/>
      <c r="N74" s="50"/>
      <c r="O74" s="50"/>
      <c r="P74" s="50"/>
      <c r="Q74" s="50"/>
      <c r="R74" s="40"/>
      <c r="S74" s="40"/>
      <c r="T74" s="40"/>
      <c r="U74" s="40"/>
      <c r="V74" s="12"/>
      <c r="W74" s="12"/>
      <c r="X74" s="332"/>
      <c r="Y74" s="322"/>
      <c r="Z74" s="322"/>
      <c r="AA74" s="332"/>
      <c r="AB74" s="327">
        <v>558</v>
      </c>
      <c r="AC74" s="325">
        <v>65</v>
      </c>
      <c r="AD74" s="332"/>
      <c r="AE74" s="71"/>
      <c r="AF74" s="71"/>
      <c r="AG74" s="71"/>
    </row>
    <row r="75" spans="1:33" s="27" customFormat="1" ht="10.8" customHeight="1" x14ac:dyDescent="0.25">
      <c r="A75" s="49"/>
      <c r="B75" s="77"/>
      <c r="C75" s="51"/>
      <c r="D75" s="51"/>
      <c r="E75" s="51"/>
      <c r="F75" s="51"/>
      <c r="G75" s="51"/>
      <c r="H75" s="50"/>
      <c r="I75" s="50"/>
      <c r="J75" s="50"/>
      <c r="K75" s="50"/>
      <c r="L75" s="50"/>
      <c r="M75" s="51"/>
      <c r="N75" s="51"/>
      <c r="O75" s="25"/>
      <c r="P75" s="25"/>
      <c r="Q75" s="25"/>
      <c r="R75" s="25"/>
      <c r="S75" s="25"/>
      <c r="T75" s="25"/>
      <c r="U75" s="25"/>
      <c r="V75" s="25"/>
      <c r="W75" s="12"/>
      <c r="X75" s="332"/>
      <c r="Y75" s="322"/>
      <c r="Z75" s="322"/>
      <c r="AA75" s="332"/>
      <c r="AB75" s="331">
        <v>567</v>
      </c>
      <c r="AC75" s="325">
        <v>66</v>
      </c>
      <c r="AD75" s="322"/>
      <c r="AE75" s="71"/>
      <c r="AF75" s="71"/>
      <c r="AG75" s="71"/>
    </row>
    <row r="76" spans="1:33" s="12" customFormat="1" ht="10.8" customHeight="1" x14ac:dyDescent="0.2">
      <c r="A76" s="49"/>
      <c r="B76" s="52"/>
      <c r="C76" s="31"/>
      <c r="D76" s="25"/>
      <c r="E76" s="25"/>
      <c r="F76" s="25"/>
      <c r="G76" s="25"/>
      <c r="H76" s="50"/>
      <c r="I76" s="50"/>
      <c r="J76" s="50"/>
      <c r="K76" s="50"/>
      <c r="L76" s="50"/>
      <c r="M76" s="25"/>
      <c r="N76" s="25"/>
      <c r="O76" s="25"/>
      <c r="P76" s="25"/>
      <c r="Q76" s="25"/>
      <c r="R76" s="25"/>
      <c r="S76" s="25"/>
      <c r="T76" s="25"/>
      <c r="U76" s="25"/>
      <c r="V76" s="25"/>
      <c r="X76" s="322"/>
      <c r="Y76" s="322"/>
      <c r="Z76" s="322"/>
      <c r="AA76" s="322"/>
      <c r="AB76" s="327">
        <v>576</v>
      </c>
      <c r="AC76" s="325">
        <v>67</v>
      </c>
      <c r="AD76" s="322"/>
    </row>
    <row r="77" spans="1:33" s="12" customFormat="1" ht="10.8" customHeight="1" x14ac:dyDescent="0.2">
      <c r="A77" s="49"/>
      <c r="B77" s="49"/>
      <c r="C77" s="25"/>
      <c r="D77" s="25"/>
      <c r="E77" s="25"/>
      <c r="F77" s="25"/>
      <c r="G77" s="25"/>
      <c r="H77" s="50"/>
      <c r="I77" s="50"/>
      <c r="J77" s="50"/>
      <c r="K77" s="50"/>
      <c r="L77" s="50"/>
      <c r="M77" s="25"/>
      <c r="N77" s="25"/>
      <c r="O77" s="25"/>
      <c r="P77" s="25"/>
      <c r="Q77" s="25"/>
      <c r="R77" s="25"/>
      <c r="S77" s="25"/>
      <c r="T77" s="25"/>
      <c r="U77" s="25"/>
      <c r="V77" s="25"/>
      <c r="X77" s="322"/>
      <c r="Y77" s="322"/>
      <c r="Z77" s="322"/>
      <c r="AA77" s="322"/>
      <c r="AB77" s="327">
        <v>585</v>
      </c>
      <c r="AC77" s="325">
        <v>68</v>
      </c>
      <c r="AD77" s="322"/>
    </row>
    <row r="78" spans="1:33" s="12" customFormat="1" ht="10.8" customHeight="1" x14ac:dyDescent="0.25">
      <c r="A78" s="49"/>
      <c r="B78" s="49"/>
      <c r="C78" s="25"/>
      <c r="D78" s="25"/>
      <c r="E78" s="25"/>
      <c r="F78" s="25"/>
      <c r="G78" s="25"/>
      <c r="H78" s="25"/>
      <c r="I78" s="25"/>
      <c r="J78" s="25"/>
      <c r="K78" s="25"/>
      <c r="L78" s="25"/>
      <c r="M78" s="25"/>
      <c r="N78" s="25"/>
      <c r="O78" s="25"/>
      <c r="P78" s="25"/>
      <c r="Q78" s="25"/>
      <c r="R78" s="25"/>
      <c r="S78" s="25"/>
      <c r="T78" s="25"/>
      <c r="U78" s="25"/>
      <c r="V78" s="27"/>
      <c r="W78" s="71"/>
      <c r="X78" s="322"/>
      <c r="Y78" s="322"/>
      <c r="Z78" s="322"/>
      <c r="AA78" s="322"/>
      <c r="AB78" s="331">
        <v>594</v>
      </c>
      <c r="AC78" s="325">
        <v>69</v>
      </c>
      <c r="AD78" s="322"/>
    </row>
    <row r="79" spans="1:33" s="12" customFormat="1" ht="10.8" customHeight="1" x14ac:dyDescent="0.25">
      <c r="A79" s="49"/>
      <c r="B79" s="49"/>
      <c r="C79" s="25"/>
      <c r="D79" s="25"/>
      <c r="E79" s="25"/>
      <c r="F79" s="25"/>
      <c r="G79" s="25"/>
      <c r="H79" s="25"/>
      <c r="I79" s="25"/>
      <c r="J79" s="25"/>
      <c r="K79" s="25"/>
      <c r="L79" s="25"/>
      <c r="M79" s="25"/>
      <c r="N79" s="25"/>
      <c r="O79" s="25"/>
      <c r="P79" s="25"/>
      <c r="Q79" s="25"/>
      <c r="R79" s="25"/>
      <c r="S79" s="25"/>
      <c r="T79" s="25"/>
      <c r="U79" s="25"/>
      <c r="V79" s="27"/>
      <c r="W79" s="71"/>
      <c r="X79" s="322"/>
      <c r="Y79" s="322"/>
      <c r="Z79" s="322"/>
      <c r="AA79" s="322"/>
      <c r="AB79" s="327">
        <v>603</v>
      </c>
      <c r="AC79" s="325">
        <v>70</v>
      </c>
      <c r="AD79" s="322"/>
    </row>
    <row r="80" spans="1:33" s="12" customFormat="1" ht="10.8" customHeight="1" x14ac:dyDescent="0.25">
      <c r="A80" s="49"/>
      <c r="B80" s="49"/>
      <c r="C80" s="25"/>
      <c r="D80" s="25"/>
      <c r="E80" s="25"/>
      <c r="F80" s="25"/>
      <c r="G80" s="25"/>
      <c r="H80" s="25"/>
      <c r="I80" s="25"/>
      <c r="J80" s="25"/>
      <c r="K80" s="25"/>
      <c r="L80" s="25"/>
      <c r="M80" s="25"/>
      <c r="N80" s="25"/>
      <c r="O80" s="25"/>
      <c r="P80" s="25"/>
      <c r="Q80" s="25"/>
      <c r="R80" s="25"/>
      <c r="S80" s="25"/>
      <c r="T80" s="25"/>
      <c r="U80" s="25"/>
      <c r="V80" s="27"/>
      <c r="W80" s="71"/>
      <c r="X80" s="322"/>
      <c r="Y80" s="322"/>
      <c r="Z80" s="322"/>
      <c r="AA80" s="322"/>
      <c r="AB80" s="327">
        <v>612</v>
      </c>
      <c r="AC80" s="325">
        <v>71</v>
      </c>
      <c r="AD80" s="322"/>
    </row>
    <row r="81" spans="1:33" ht="10.8" customHeight="1" x14ac:dyDescent="0.25">
      <c r="V81" s="27"/>
      <c r="W81" s="71"/>
      <c r="AB81" s="331">
        <v>621</v>
      </c>
      <c r="AC81" s="325">
        <v>72</v>
      </c>
    </row>
    <row r="82" spans="1:33" ht="10.8" customHeight="1" x14ac:dyDescent="0.25">
      <c r="V82" s="27"/>
      <c r="W82" s="71"/>
      <c r="AB82" s="327">
        <v>630</v>
      </c>
      <c r="AC82" s="325">
        <v>73</v>
      </c>
    </row>
    <row r="83" spans="1:33" ht="12" x14ac:dyDescent="0.25">
      <c r="V83" s="27"/>
      <c r="W83" s="71"/>
      <c r="AB83" s="327">
        <v>639</v>
      </c>
      <c r="AC83" s="325">
        <v>74</v>
      </c>
    </row>
    <row r="84" spans="1:33" x14ac:dyDescent="0.2">
      <c r="AB84" s="331">
        <v>648</v>
      </c>
      <c r="AC84" s="325">
        <v>75</v>
      </c>
    </row>
    <row r="85" spans="1:33" x14ac:dyDescent="0.2">
      <c r="AB85" s="327">
        <v>657</v>
      </c>
      <c r="AC85" s="325">
        <v>76</v>
      </c>
    </row>
    <row r="86" spans="1:33" x14ac:dyDescent="0.2">
      <c r="AB86" s="327">
        <v>666</v>
      </c>
      <c r="AC86" s="325">
        <v>77</v>
      </c>
    </row>
    <row r="87" spans="1:33" x14ac:dyDescent="0.2">
      <c r="AB87" s="331">
        <v>675</v>
      </c>
      <c r="AC87" s="325">
        <v>78</v>
      </c>
    </row>
    <row r="88" spans="1:33" ht="12" x14ac:dyDescent="0.25">
      <c r="AB88" s="327">
        <v>684</v>
      </c>
      <c r="AC88" s="325">
        <v>79</v>
      </c>
      <c r="AD88" s="332"/>
    </row>
    <row r="89" spans="1:33" s="27" customFormat="1" ht="12" x14ac:dyDescent="0.25">
      <c r="A89" s="49"/>
      <c r="B89" s="49"/>
      <c r="C89" s="25"/>
      <c r="D89" s="25"/>
      <c r="E89" s="25"/>
      <c r="F89" s="25"/>
      <c r="G89" s="25"/>
      <c r="H89" s="25"/>
      <c r="I89" s="25"/>
      <c r="J89" s="25"/>
      <c r="K89" s="25"/>
      <c r="L89" s="25"/>
      <c r="M89" s="25"/>
      <c r="N89" s="25"/>
      <c r="O89" s="25"/>
      <c r="P89" s="25"/>
      <c r="Q89" s="25"/>
      <c r="R89" s="25"/>
      <c r="S89" s="25"/>
      <c r="T89" s="25"/>
      <c r="U89" s="25"/>
      <c r="V89" s="25"/>
      <c r="W89" s="12"/>
      <c r="X89" s="332"/>
      <c r="Y89" s="322"/>
      <c r="Z89" s="322"/>
      <c r="AA89" s="332"/>
      <c r="AB89" s="327">
        <v>693</v>
      </c>
      <c r="AC89" s="325">
        <v>80</v>
      </c>
      <c r="AD89" s="322"/>
      <c r="AE89" s="71"/>
      <c r="AF89" s="71"/>
      <c r="AG89" s="71"/>
    </row>
    <row r="90" spans="1:33" x14ac:dyDescent="0.2">
      <c r="AB90" s="331">
        <v>702</v>
      </c>
      <c r="AC90" s="325">
        <v>81</v>
      </c>
    </row>
    <row r="91" spans="1:33" x14ac:dyDescent="0.2">
      <c r="AB91" s="327">
        <v>711</v>
      </c>
      <c r="AC91" s="325">
        <v>82</v>
      </c>
    </row>
    <row r="92" spans="1:33" x14ac:dyDescent="0.2">
      <c r="AB92" s="327">
        <v>720</v>
      </c>
      <c r="AC92" s="325">
        <v>83</v>
      </c>
    </row>
    <row r="93" spans="1:33" x14ac:dyDescent="0.2">
      <c r="AB93" s="331">
        <v>729</v>
      </c>
      <c r="AC93" s="325">
        <v>84</v>
      </c>
    </row>
    <row r="94" spans="1:33" x14ac:dyDescent="0.2">
      <c r="AB94" s="327">
        <v>738</v>
      </c>
      <c r="AC94" s="325">
        <v>85</v>
      </c>
    </row>
    <row r="95" spans="1:33" x14ac:dyDescent="0.2">
      <c r="AB95" s="327">
        <v>747</v>
      </c>
      <c r="AC95" s="325">
        <v>86</v>
      </c>
    </row>
    <row r="96" spans="1:33" x14ac:dyDescent="0.2">
      <c r="AB96" s="331">
        <v>756</v>
      </c>
      <c r="AC96" s="325">
        <v>87</v>
      </c>
    </row>
    <row r="97" spans="3:29" x14ac:dyDescent="0.2">
      <c r="AB97" s="327">
        <v>765</v>
      </c>
      <c r="AC97" s="325">
        <v>88</v>
      </c>
    </row>
    <row r="98" spans="3:29" x14ac:dyDescent="0.2">
      <c r="AB98" s="327">
        <v>774</v>
      </c>
      <c r="AC98" s="325">
        <v>89</v>
      </c>
    </row>
    <row r="99" spans="3:29" x14ac:dyDescent="0.2">
      <c r="AB99" s="331">
        <v>783</v>
      </c>
      <c r="AC99" s="325">
        <v>90</v>
      </c>
    </row>
    <row r="100" spans="3:29" x14ac:dyDescent="0.2">
      <c r="AB100" s="327">
        <v>792</v>
      </c>
      <c r="AC100" s="325">
        <v>91</v>
      </c>
    </row>
    <row r="101" spans="3:29" x14ac:dyDescent="0.2">
      <c r="AB101" s="327">
        <v>801</v>
      </c>
      <c r="AC101" s="325">
        <v>92</v>
      </c>
    </row>
    <row r="102" spans="3:29" x14ac:dyDescent="0.2">
      <c r="AB102" s="331">
        <v>810</v>
      </c>
      <c r="AC102" s="325">
        <v>93</v>
      </c>
    </row>
    <row r="103" spans="3:29" x14ac:dyDescent="0.2">
      <c r="AB103" s="327">
        <v>819</v>
      </c>
      <c r="AC103" s="325">
        <v>94</v>
      </c>
    </row>
    <row r="104" spans="3:29" x14ac:dyDescent="0.2">
      <c r="AB104" s="327">
        <v>828</v>
      </c>
      <c r="AC104" s="325">
        <v>95</v>
      </c>
    </row>
    <row r="105" spans="3:29" x14ac:dyDescent="0.2">
      <c r="AB105" s="331">
        <v>837</v>
      </c>
      <c r="AC105" s="325">
        <v>96</v>
      </c>
    </row>
    <row r="106" spans="3:29" x14ac:dyDescent="0.2">
      <c r="AB106" s="327">
        <v>846</v>
      </c>
      <c r="AC106" s="325">
        <v>97</v>
      </c>
    </row>
    <row r="107" spans="3:29" x14ac:dyDescent="0.2">
      <c r="AB107" s="327">
        <v>855</v>
      </c>
      <c r="AC107" s="325">
        <v>98</v>
      </c>
    </row>
    <row r="108" spans="3:29" ht="12" x14ac:dyDescent="0.25">
      <c r="Y108" s="332"/>
      <c r="Z108" s="332"/>
      <c r="AB108" s="331">
        <v>864</v>
      </c>
      <c r="AC108" s="325">
        <v>99</v>
      </c>
    </row>
    <row r="109" spans="3:29" ht="12" x14ac:dyDescent="0.25">
      <c r="Y109" s="332"/>
      <c r="Z109" s="332"/>
      <c r="AB109" s="327">
        <v>873</v>
      </c>
      <c r="AC109" s="325">
        <v>100</v>
      </c>
    </row>
    <row r="110" spans="3:29" ht="12" x14ac:dyDescent="0.25">
      <c r="Y110" s="332"/>
      <c r="Z110" s="332"/>
      <c r="AB110" s="327">
        <v>882</v>
      </c>
      <c r="AC110" s="325">
        <v>101</v>
      </c>
    </row>
    <row r="111" spans="3:29" ht="12" x14ac:dyDescent="0.25">
      <c r="C111" s="27"/>
      <c r="D111" s="27"/>
      <c r="E111" s="27"/>
      <c r="F111" s="27"/>
      <c r="G111" s="27"/>
      <c r="H111" s="27"/>
      <c r="I111" s="27"/>
      <c r="J111" s="27"/>
      <c r="K111" s="27"/>
      <c r="L111" s="27"/>
      <c r="M111" s="27"/>
      <c r="N111" s="27"/>
      <c r="O111" s="27"/>
      <c r="P111" s="27"/>
      <c r="Q111" s="27"/>
      <c r="R111" s="27"/>
      <c r="S111" s="27"/>
      <c r="T111" s="27"/>
      <c r="U111" s="27"/>
      <c r="Y111" s="332"/>
      <c r="Z111" s="332"/>
      <c r="AB111" s="331">
        <v>891</v>
      </c>
      <c r="AC111" s="325">
        <v>102</v>
      </c>
    </row>
    <row r="112" spans="3:29" ht="12" x14ac:dyDescent="0.25">
      <c r="C112" s="27"/>
      <c r="D112" s="27"/>
      <c r="E112" s="27"/>
      <c r="F112" s="27"/>
      <c r="G112" s="27"/>
      <c r="H112" s="27"/>
      <c r="I112" s="27"/>
      <c r="J112" s="27"/>
      <c r="K112" s="27"/>
      <c r="L112" s="27"/>
      <c r="M112" s="27"/>
      <c r="N112" s="27"/>
      <c r="O112" s="27"/>
      <c r="P112" s="27"/>
      <c r="Q112" s="27"/>
      <c r="R112" s="27"/>
      <c r="S112" s="27"/>
      <c r="T112" s="27"/>
      <c r="U112" s="27"/>
      <c r="Y112" s="332"/>
      <c r="Z112" s="332"/>
      <c r="AB112" s="327">
        <v>900</v>
      </c>
      <c r="AC112" s="325">
        <v>103</v>
      </c>
    </row>
    <row r="113" spans="1:33" ht="12" x14ac:dyDescent="0.25">
      <c r="C113" s="27"/>
      <c r="D113" s="27"/>
      <c r="E113" s="27"/>
      <c r="F113" s="27"/>
      <c r="G113" s="27"/>
      <c r="H113" s="27"/>
      <c r="I113" s="27"/>
      <c r="J113" s="27"/>
      <c r="K113" s="27"/>
      <c r="L113" s="27"/>
      <c r="M113" s="27"/>
      <c r="N113" s="27"/>
      <c r="O113" s="27"/>
      <c r="P113" s="27"/>
      <c r="Q113" s="27"/>
      <c r="R113" s="27"/>
      <c r="S113" s="27"/>
      <c r="T113" s="27"/>
      <c r="U113" s="27"/>
      <c r="AB113" s="327">
        <v>909</v>
      </c>
      <c r="AC113" s="325">
        <v>104</v>
      </c>
    </row>
    <row r="114" spans="1:33" ht="12" x14ac:dyDescent="0.25">
      <c r="C114" s="27"/>
      <c r="D114" s="27"/>
      <c r="E114" s="27"/>
      <c r="F114" s="27"/>
      <c r="G114" s="27"/>
      <c r="H114" s="27"/>
      <c r="I114" s="27"/>
      <c r="J114" s="27"/>
      <c r="K114" s="27"/>
      <c r="L114" s="27"/>
      <c r="M114" s="27"/>
      <c r="N114" s="27"/>
      <c r="O114" s="27"/>
      <c r="P114" s="27"/>
      <c r="Q114" s="27"/>
      <c r="R114" s="27"/>
      <c r="S114" s="27"/>
      <c r="T114" s="27"/>
      <c r="U114" s="27"/>
      <c r="AB114" s="331">
        <v>918</v>
      </c>
      <c r="AC114" s="325">
        <v>105</v>
      </c>
    </row>
    <row r="115" spans="1:33" ht="12" x14ac:dyDescent="0.25">
      <c r="C115" s="27"/>
      <c r="D115" s="27"/>
      <c r="E115" s="27"/>
      <c r="F115" s="27"/>
      <c r="G115" s="27"/>
      <c r="H115" s="27"/>
      <c r="I115" s="27"/>
      <c r="J115" s="27"/>
      <c r="K115" s="27"/>
      <c r="L115" s="27"/>
      <c r="M115" s="27"/>
      <c r="N115" s="27"/>
      <c r="O115" s="27"/>
      <c r="P115" s="27"/>
      <c r="Q115" s="27"/>
      <c r="R115" s="27"/>
      <c r="S115" s="27"/>
      <c r="T115" s="27"/>
      <c r="U115" s="27"/>
      <c r="AB115" s="327">
        <v>927</v>
      </c>
      <c r="AC115" s="325">
        <v>106</v>
      </c>
    </row>
    <row r="116" spans="1:33" ht="12" x14ac:dyDescent="0.25">
      <c r="C116" s="27"/>
      <c r="D116" s="27"/>
      <c r="E116" s="27"/>
      <c r="F116" s="27"/>
      <c r="G116" s="27"/>
      <c r="H116" s="27"/>
      <c r="I116" s="27"/>
      <c r="J116" s="27"/>
      <c r="K116" s="27"/>
      <c r="L116" s="27"/>
      <c r="M116" s="27"/>
      <c r="N116" s="27"/>
      <c r="O116" s="27"/>
      <c r="P116" s="27"/>
      <c r="Q116" s="27"/>
      <c r="R116" s="27"/>
      <c r="S116" s="27"/>
      <c r="T116" s="27"/>
      <c r="U116" s="27"/>
      <c r="AB116" s="327">
        <v>936</v>
      </c>
      <c r="AC116" s="325">
        <v>107</v>
      </c>
    </row>
    <row r="117" spans="1:33" x14ac:dyDescent="0.2">
      <c r="AB117" s="331">
        <v>945</v>
      </c>
      <c r="AC117" s="325">
        <v>108</v>
      </c>
    </row>
    <row r="118" spans="1:33" x14ac:dyDescent="0.2">
      <c r="AB118" s="327">
        <v>954</v>
      </c>
      <c r="AC118" s="325">
        <v>109</v>
      </c>
    </row>
    <row r="119" spans="1:33" ht="12" x14ac:dyDescent="0.25">
      <c r="V119" s="27"/>
      <c r="W119" s="71"/>
      <c r="AB119" s="327">
        <v>963</v>
      </c>
      <c r="AC119" s="325">
        <v>110</v>
      </c>
    </row>
    <row r="120" spans="1:33" ht="12" x14ac:dyDescent="0.25">
      <c r="V120" s="27"/>
      <c r="W120" s="71"/>
      <c r="AB120" s="331">
        <v>972</v>
      </c>
      <c r="AC120" s="325">
        <v>111</v>
      </c>
    </row>
    <row r="121" spans="1:33" ht="12" x14ac:dyDescent="0.25">
      <c r="V121" s="27"/>
      <c r="W121" s="71"/>
      <c r="AB121" s="327">
        <v>981</v>
      </c>
      <c r="AC121" s="325">
        <v>112</v>
      </c>
    </row>
    <row r="122" spans="1:33" ht="12" x14ac:dyDescent="0.25">
      <c r="V122" s="27"/>
      <c r="W122" s="71"/>
      <c r="AB122" s="327">
        <v>990</v>
      </c>
      <c r="AC122" s="325">
        <v>113</v>
      </c>
    </row>
    <row r="123" spans="1:33" ht="12" x14ac:dyDescent="0.25">
      <c r="V123" s="27"/>
      <c r="W123" s="71"/>
      <c r="AB123" s="331">
        <v>999</v>
      </c>
      <c r="AC123" s="333">
        <v>114</v>
      </c>
    </row>
    <row r="124" spans="1:33" ht="12" x14ac:dyDescent="0.25">
      <c r="AB124" s="77"/>
      <c r="AC124" s="77"/>
      <c r="AD124" s="332"/>
    </row>
    <row r="125" spans="1:33" s="27" customFormat="1" ht="17.25" customHeight="1" x14ac:dyDescent="0.25">
      <c r="A125" s="49"/>
      <c r="B125" s="49"/>
      <c r="C125" s="25"/>
      <c r="D125" s="25"/>
      <c r="E125" s="25"/>
      <c r="F125" s="25"/>
      <c r="G125" s="25"/>
      <c r="H125" s="25"/>
      <c r="I125" s="25"/>
      <c r="J125" s="25"/>
      <c r="K125" s="25"/>
      <c r="L125" s="25"/>
      <c r="M125" s="25"/>
      <c r="N125" s="25"/>
      <c r="O125" s="25"/>
      <c r="P125" s="25"/>
      <c r="Q125" s="25"/>
      <c r="R125" s="25"/>
      <c r="S125" s="25"/>
      <c r="T125" s="25"/>
      <c r="U125" s="25"/>
      <c r="V125" s="25"/>
      <c r="W125" s="12"/>
      <c r="X125" s="332"/>
      <c r="Y125" s="322"/>
      <c r="Z125" s="322"/>
      <c r="AA125" s="332"/>
      <c r="AB125" s="77"/>
      <c r="AC125" s="77"/>
      <c r="AD125" s="332"/>
      <c r="AE125" s="71"/>
      <c r="AF125" s="71"/>
      <c r="AG125" s="71"/>
    </row>
    <row r="126" spans="1:33" s="27" customFormat="1" ht="17.25" customHeight="1" x14ac:dyDescent="0.25">
      <c r="A126" s="49"/>
      <c r="B126" s="49"/>
      <c r="C126" s="25"/>
      <c r="D126" s="25"/>
      <c r="E126" s="25"/>
      <c r="F126" s="25"/>
      <c r="G126" s="25"/>
      <c r="H126" s="25"/>
      <c r="I126" s="25"/>
      <c r="J126" s="25"/>
      <c r="K126" s="25"/>
      <c r="L126" s="25"/>
      <c r="M126" s="25"/>
      <c r="N126" s="25"/>
      <c r="O126" s="25"/>
      <c r="P126" s="25"/>
      <c r="Q126" s="25"/>
      <c r="R126" s="25"/>
      <c r="S126" s="25"/>
      <c r="T126" s="25"/>
      <c r="U126" s="25"/>
      <c r="V126" s="25"/>
      <c r="W126" s="12"/>
      <c r="X126" s="332"/>
      <c r="Y126" s="322"/>
      <c r="Z126" s="322"/>
      <c r="AA126" s="332"/>
      <c r="AB126" s="77"/>
      <c r="AC126" s="77"/>
      <c r="AD126" s="332"/>
      <c r="AE126" s="71"/>
      <c r="AF126" s="71"/>
      <c r="AG126" s="71"/>
    </row>
    <row r="127" spans="1:33" s="27" customFormat="1" ht="17.25" customHeight="1" x14ac:dyDescent="0.25">
      <c r="A127" s="49"/>
      <c r="B127" s="49"/>
      <c r="C127" s="25"/>
      <c r="D127" s="25"/>
      <c r="E127" s="25"/>
      <c r="F127" s="25"/>
      <c r="G127" s="25"/>
      <c r="H127" s="25"/>
      <c r="I127" s="25"/>
      <c r="J127" s="25"/>
      <c r="K127" s="25"/>
      <c r="L127" s="25"/>
      <c r="M127" s="25"/>
      <c r="N127" s="25"/>
      <c r="O127" s="25"/>
      <c r="P127" s="25"/>
      <c r="Q127" s="25"/>
      <c r="R127" s="25"/>
      <c r="S127" s="25"/>
      <c r="T127" s="25"/>
      <c r="U127" s="25"/>
      <c r="V127" s="25"/>
      <c r="W127" s="12"/>
      <c r="X127" s="332"/>
      <c r="Y127" s="322"/>
      <c r="Z127" s="322"/>
      <c r="AA127" s="332"/>
      <c r="AB127" s="77"/>
      <c r="AC127" s="77"/>
      <c r="AD127" s="332"/>
      <c r="AE127" s="71"/>
      <c r="AF127" s="71"/>
      <c r="AG127" s="71"/>
    </row>
    <row r="128" spans="1:33" s="27" customFormat="1" ht="17.25" customHeight="1" x14ac:dyDescent="0.25">
      <c r="A128" s="49"/>
      <c r="B128" s="49"/>
      <c r="C128" s="25"/>
      <c r="D128" s="25"/>
      <c r="E128" s="25"/>
      <c r="F128" s="25"/>
      <c r="G128" s="25"/>
      <c r="H128" s="25"/>
      <c r="I128" s="25"/>
      <c r="J128" s="25"/>
      <c r="K128" s="25"/>
      <c r="L128" s="25"/>
      <c r="M128" s="25"/>
      <c r="N128" s="25"/>
      <c r="O128" s="25"/>
      <c r="P128" s="25"/>
      <c r="Q128" s="25"/>
      <c r="R128" s="25"/>
      <c r="S128" s="25"/>
      <c r="T128" s="25"/>
      <c r="U128" s="25"/>
      <c r="V128" s="25"/>
      <c r="W128" s="12"/>
      <c r="X128" s="332"/>
      <c r="Y128" s="322"/>
      <c r="Z128" s="322"/>
      <c r="AA128" s="332"/>
      <c r="AB128" s="77"/>
      <c r="AC128" s="77"/>
      <c r="AD128" s="332"/>
      <c r="AE128" s="71"/>
      <c r="AF128" s="71"/>
      <c r="AG128" s="71"/>
    </row>
    <row r="129" spans="1:33" s="27" customFormat="1" ht="17.25" customHeight="1" x14ac:dyDescent="0.25">
      <c r="A129" s="49"/>
      <c r="B129" s="49"/>
      <c r="C129" s="25"/>
      <c r="D129" s="25"/>
      <c r="E129" s="25"/>
      <c r="F129" s="25"/>
      <c r="G129" s="25"/>
      <c r="H129" s="25"/>
      <c r="I129" s="25"/>
      <c r="J129" s="25"/>
      <c r="K129" s="25"/>
      <c r="L129" s="25"/>
      <c r="M129" s="25"/>
      <c r="N129" s="25"/>
      <c r="O129" s="25"/>
      <c r="P129" s="25"/>
      <c r="Q129" s="25"/>
      <c r="R129" s="25"/>
      <c r="S129" s="25"/>
      <c r="T129" s="25"/>
      <c r="U129" s="25"/>
      <c r="V129" s="25"/>
      <c r="W129" s="12"/>
      <c r="X129" s="332"/>
      <c r="Y129" s="322"/>
      <c r="Z129" s="322"/>
      <c r="AA129" s="332"/>
      <c r="AB129" s="77"/>
      <c r="AC129" s="77"/>
      <c r="AD129" s="322"/>
      <c r="AE129" s="71"/>
      <c r="AF129" s="71"/>
      <c r="AG129" s="71"/>
    </row>
    <row r="130" spans="1:33" ht="17.25" customHeight="1" x14ac:dyDescent="0.2">
      <c r="AB130" s="77"/>
      <c r="AC130" s="77"/>
    </row>
    <row r="131" spans="1:33" ht="17.25" customHeight="1" x14ac:dyDescent="0.2">
      <c r="AB131" s="77"/>
      <c r="AC131" s="77"/>
    </row>
    <row r="132" spans="1:33" ht="17.25" customHeight="1" x14ac:dyDescent="0.2">
      <c r="AB132" s="77"/>
      <c r="AC132" s="77"/>
    </row>
    <row r="133" spans="1:33" ht="15" customHeight="1" x14ac:dyDescent="0.2">
      <c r="AB133" s="77"/>
      <c r="AC133" s="77"/>
    </row>
    <row r="134" spans="1:33" ht="15" customHeight="1" x14ac:dyDescent="0.2">
      <c r="AB134" s="77"/>
      <c r="AC134" s="77"/>
    </row>
    <row r="135" spans="1:33" ht="15" customHeight="1" x14ac:dyDescent="0.2">
      <c r="AB135" s="77"/>
      <c r="AC135" s="77"/>
    </row>
    <row r="136" spans="1:33" ht="15" customHeight="1" x14ac:dyDescent="0.2">
      <c r="AB136" s="77"/>
      <c r="AC136" s="77"/>
    </row>
    <row r="137" spans="1:33" ht="15" customHeight="1" x14ac:dyDescent="0.2">
      <c r="AB137" s="77"/>
      <c r="AC137" s="77"/>
    </row>
    <row r="138" spans="1:33" ht="15" customHeight="1" x14ac:dyDescent="0.2">
      <c r="AB138" s="77"/>
      <c r="AC138" s="77"/>
    </row>
    <row r="139" spans="1:33" ht="15" customHeight="1" x14ac:dyDescent="0.2">
      <c r="AB139" s="77"/>
      <c r="AC139" s="77"/>
    </row>
    <row r="140" spans="1:33" ht="15" customHeight="1" x14ac:dyDescent="0.2">
      <c r="AB140" s="77"/>
      <c r="AC140" s="334"/>
    </row>
    <row r="141" spans="1:33" ht="15" customHeight="1" x14ac:dyDescent="0.2">
      <c r="AB141" s="77"/>
      <c r="AC141" s="334"/>
    </row>
    <row r="142" spans="1:33" ht="15" customHeight="1" x14ac:dyDescent="0.2">
      <c r="AC142" s="77"/>
    </row>
    <row r="143" spans="1:33" ht="15" customHeight="1" x14ac:dyDescent="0.2">
      <c r="AC143" s="77"/>
    </row>
    <row r="144" spans="1:33" ht="15" customHeight="1" x14ac:dyDescent="0.2">
      <c r="AB144" s="77"/>
      <c r="AC144" s="77"/>
    </row>
    <row r="145" spans="28:29" ht="15" customHeight="1" x14ac:dyDescent="0.2">
      <c r="AB145" s="77"/>
      <c r="AC145" s="77"/>
    </row>
    <row r="146" spans="28:29" ht="15" customHeight="1" x14ac:dyDescent="0.2">
      <c r="AB146" s="77"/>
      <c r="AC146" s="77"/>
    </row>
    <row r="147" spans="28:29" ht="15" customHeight="1" x14ac:dyDescent="0.2">
      <c r="AB147" s="77"/>
      <c r="AC147" s="77"/>
    </row>
    <row r="148" spans="28:29" ht="15" customHeight="1" x14ac:dyDescent="0.2">
      <c r="AB148" s="77"/>
      <c r="AC148" s="77"/>
    </row>
    <row r="149" spans="28:29" ht="15" customHeight="1" x14ac:dyDescent="0.2">
      <c r="AB149" s="77"/>
      <c r="AC149" s="77"/>
    </row>
    <row r="150" spans="28:29" ht="15" customHeight="1" x14ac:dyDescent="0.2">
      <c r="AB150" s="77"/>
      <c r="AC150" s="77"/>
    </row>
    <row r="151" spans="28:29" x14ac:dyDescent="0.2">
      <c r="AB151" s="77"/>
      <c r="AC151" s="77"/>
    </row>
    <row r="152" spans="28:29" x14ac:dyDescent="0.2">
      <c r="AB152" s="77"/>
      <c r="AC152" s="77"/>
    </row>
    <row r="153" spans="28:29" x14ac:dyDescent="0.2">
      <c r="AB153" s="77"/>
      <c r="AC153" s="77"/>
    </row>
    <row r="154" spans="28:29" x14ac:dyDescent="0.2">
      <c r="AB154" s="77"/>
      <c r="AC154" s="77"/>
    </row>
    <row r="155" spans="28:29" x14ac:dyDescent="0.2">
      <c r="AB155" s="77"/>
      <c r="AC155" s="77"/>
    </row>
    <row r="156" spans="28:29" x14ac:dyDescent="0.2">
      <c r="AB156" s="77"/>
      <c r="AC156" s="77"/>
    </row>
    <row r="157" spans="28:29" x14ac:dyDescent="0.2">
      <c r="AB157" s="77"/>
      <c r="AC157" s="77"/>
    </row>
    <row r="158" spans="28:29" x14ac:dyDescent="0.2">
      <c r="AB158" s="77"/>
      <c r="AC158" s="77"/>
    </row>
    <row r="159" spans="28:29" x14ac:dyDescent="0.2">
      <c r="AB159" s="77"/>
      <c r="AC159" s="77"/>
    </row>
    <row r="160" spans="28:29" x14ac:dyDescent="0.2">
      <c r="AB160" s="77"/>
      <c r="AC160" s="77"/>
    </row>
    <row r="161" spans="28:29" x14ac:dyDescent="0.2">
      <c r="AB161" s="77"/>
      <c r="AC161" s="77"/>
    </row>
    <row r="162" spans="28:29" x14ac:dyDescent="0.2">
      <c r="AB162" s="77"/>
      <c r="AC162" s="77"/>
    </row>
    <row r="163" spans="28:29" x14ac:dyDescent="0.2">
      <c r="AB163" s="77"/>
      <c r="AC163" s="77"/>
    </row>
    <row r="164" spans="28:29" x14ac:dyDescent="0.2">
      <c r="AB164" s="77"/>
      <c r="AC164" s="77"/>
    </row>
    <row r="165" spans="28:29" x14ac:dyDescent="0.2">
      <c r="AB165" s="77"/>
      <c r="AC165" s="77"/>
    </row>
    <row r="166" spans="28:29" x14ac:dyDescent="0.2">
      <c r="AB166" s="77"/>
      <c r="AC166" s="77"/>
    </row>
    <row r="167" spans="28:29" x14ac:dyDescent="0.2">
      <c r="AB167" s="77"/>
      <c r="AC167" s="77"/>
    </row>
    <row r="168" spans="28:29" x14ac:dyDescent="0.2">
      <c r="AB168" s="77"/>
      <c r="AC168" s="77"/>
    </row>
    <row r="169" spans="28:29" x14ac:dyDescent="0.2">
      <c r="AB169" s="77"/>
      <c r="AC169" s="77"/>
    </row>
    <row r="170" spans="28:29" x14ac:dyDescent="0.2">
      <c r="AB170" s="77"/>
      <c r="AC170" s="77"/>
    </row>
    <row r="171" spans="28:29" x14ac:dyDescent="0.2">
      <c r="AB171" s="77"/>
      <c r="AC171" s="77"/>
    </row>
    <row r="172" spans="28:29" x14ac:dyDescent="0.2">
      <c r="AB172" s="77"/>
      <c r="AC172" s="77"/>
    </row>
    <row r="173" spans="28:29" x14ac:dyDescent="0.2">
      <c r="AB173" s="77"/>
      <c r="AC173" s="77"/>
    </row>
    <row r="174" spans="28:29" x14ac:dyDescent="0.2">
      <c r="AB174" s="77"/>
      <c r="AC174" s="77"/>
    </row>
    <row r="175" spans="28:29" x14ac:dyDescent="0.2">
      <c r="AB175" s="77"/>
      <c r="AC175" s="77"/>
    </row>
    <row r="176" spans="28:29" x14ac:dyDescent="0.2">
      <c r="AB176" s="77"/>
      <c r="AC176" s="77"/>
    </row>
    <row r="177" spans="28:29" x14ac:dyDescent="0.2">
      <c r="AB177" s="77"/>
      <c r="AC177" s="77"/>
    </row>
    <row r="178" spans="28:29" x14ac:dyDescent="0.2">
      <c r="AB178" s="77"/>
      <c r="AC178" s="77"/>
    </row>
    <row r="179" spans="28:29" x14ac:dyDescent="0.2">
      <c r="AB179" s="77"/>
      <c r="AC179" s="77"/>
    </row>
    <row r="180" spans="28:29" x14ac:dyDescent="0.2">
      <c r="AB180" s="77"/>
      <c r="AC180" s="77"/>
    </row>
    <row r="181" spans="28:29" x14ac:dyDescent="0.2">
      <c r="AB181" s="77"/>
      <c r="AC181" s="77"/>
    </row>
    <row r="182" spans="28:29" x14ac:dyDescent="0.2">
      <c r="AB182" s="77"/>
      <c r="AC182" s="77"/>
    </row>
    <row r="183" spans="28:29" x14ac:dyDescent="0.2">
      <c r="AB183" s="77"/>
      <c r="AC183" s="77"/>
    </row>
    <row r="184" spans="28:29" x14ac:dyDescent="0.2">
      <c r="AB184" s="77"/>
      <c r="AC184" s="77"/>
    </row>
    <row r="185" spans="28:29" x14ac:dyDescent="0.2">
      <c r="AB185" s="77"/>
      <c r="AC185" s="77"/>
    </row>
    <row r="186" spans="28:29" x14ac:dyDescent="0.2">
      <c r="AB186" s="77"/>
      <c r="AC186" s="77"/>
    </row>
    <row r="187" spans="28:29" x14ac:dyDescent="0.2">
      <c r="AB187" s="77"/>
      <c r="AC187" s="77"/>
    </row>
    <row r="188" spans="28:29" x14ac:dyDescent="0.2">
      <c r="AB188" s="77"/>
      <c r="AC188" s="77"/>
    </row>
    <row r="189" spans="28:29" x14ac:dyDescent="0.2">
      <c r="AB189" s="77"/>
      <c r="AC189" s="77"/>
    </row>
    <row r="190" spans="28:29" x14ac:dyDescent="0.2">
      <c r="AB190" s="77"/>
      <c r="AC190" s="77"/>
    </row>
    <row r="191" spans="28:29" x14ac:dyDescent="0.2">
      <c r="AB191" s="77"/>
      <c r="AC191" s="77"/>
    </row>
    <row r="192" spans="28:29" x14ac:dyDescent="0.2">
      <c r="AB192" s="77"/>
      <c r="AC192" s="77"/>
    </row>
    <row r="193" spans="28:29" x14ac:dyDescent="0.2">
      <c r="AB193" s="77"/>
      <c r="AC193" s="77"/>
    </row>
    <row r="194" spans="28:29" x14ac:dyDescent="0.2">
      <c r="AB194" s="77"/>
      <c r="AC194" s="77"/>
    </row>
    <row r="195" spans="28:29" x14ac:dyDescent="0.2">
      <c r="AB195" s="77"/>
      <c r="AC195" s="77"/>
    </row>
    <row r="196" spans="28:29" x14ac:dyDescent="0.2">
      <c r="AB196" s="77"/>
      <c r="AC196" s="77"/>
    </row>
    <row r="197" spans="28:29" x14ac:dyDescent="0.2">
      <c r="AB197" s="77"/>
      <c r="AC197" s="77"/>
    </row>
    <row r="198" spans="28:29" x14ac:dyDescent="0.2">
      <c r="AB198" s="77"/>
      <c r="AC198" s="77"/>
    </row>
    <row r="199" spans="28:29" x14ac:dyDescent="0.2">
      <c r="AB199" s="77"/>
      <c r="AC199" s="77"/>
    </row>
    <row r="200" spans="28:29" x14ac:dyDescent="0.2">
      <c r="AB200" s="77"/>
      <c r="AC200" s="77"/>
    </row>
    <row r="201" spans="28:29" x14ac:dyDescent="0.2">
      <c r="AB201" s="77"/>
      <c r="AC201" s="77"/>
    </row>
    <row r="202" spans="28:29" x14ac:dyDescent="0.2">
      <c r="AB202" s="77"/>
      <c r="AC202" s="77"/>
    </row>
    <row r="203" spans="28:29" x14ac:dyDescent="0.2">
      <c r="AB203" s="77"/>
      <c r="AC203" s="77"/>
    </row>
    <row r="204" spans="28:29" x14ac:dyDescent="0.2">
      <c r="AB204" s="77"/>
      <c r="AC204" s="77"/>
    </row>
    <row r="205" spans="28:29" x14ac:dyDescent="0.2">
      <c r="AB205" s="77"/>
      <c r="AC205" s="77"/>
    </row>
    <row r="206" spans="28:29" x14ac:dyDescent="0.2">
      <c r="AB206" s="77"/>
      <c r="AC206" s="77"/>
    </row>
    <row r="207" spans="28:29" x14ac:dyDescent="0.2">
      <c r="AB207" s="77"/>
      <c r="AC207" s="77"/>
    </row>
    <row r="208" spans="28:29" x14ac:dyDescent="0.2">
      <c r="AB208" s="77"/>
      <c r="AC208" s="77"/>
    </row>
    <row r="209" spans="28:29" x14ac:dyDescent="0.2">
      <c r="AB209" s="77"/>
      <c r="AC209" s="77"/>
    </row>
    <row r="210" spans="28:29" x14ac:dyDescent="0.2">
      <c r="AB210" s="77"/>
      <c r="AC210" s="77"/>
    </row>
    <row r="211" spans="28:29" x14ac:dyDescent="0.2">
      <c r="AB211" s="77"/>
      <c r="AC211" s="77"/>
    </row>
    <row r="212" spans="28:29" x14ac:dyDescent="0.2">
      <c r="AB212" s="77"/>
      <c r="AC212" s="77"/>
    </row>
    <row r="213" spans="28:29" x14ac:dyDescent="0.2">
      <c r="AB213" s="77"/>
      <c r="AC213" s="77"/>
    </row>
    <row r="214" spans="28:29" x14ac:dyDescent="0.2">
      <c r="AB214" s="77"/>
      <c r="AC214" s="77"/>
    </row>
    <row r="215" spans="28:29" x14ac:dyDescent="0.2">
      <c r="AB215" s="77"/>
      <c r="AC215" s="77"/>
    </row>
    <row r="216" spans="28:29" x14ac:dyDescent="0.2">
      <c r="AB216" s="77"/>
      <c r="AC216" s="77"/>
    </row>
    <row r="217" spans="28:29" x14ac:dyDescent="0.2">
      <c r="AB217" s="77"/>
      <c r="AC217" s="77"/>
    </row>
    <row r="218" spans="28:29" x14ac:dyDescent="0.2">
      <c r="AB218" s="77"/>
    </row>
    <row r="219" spans="28:29" x14ac:dyDescent="0.2">
      <c r="AB219" s="77"/>
    </row>
  </sheetData>
  <sheetProtection algorithmName="SHA-512" hashValue="aXfHAsIEDGO+lCnWx5Vz0D/EAucvkgO33STcjGJY8Sf8FIL2Tb2fQWQiTzFrY3BGd3kogmzvKcPJxod2xSh3pw==" saltValue="QZj+3MzwSkQncPNzKVBhqA==" spinCount="100000" sheet="1" objects="1" scenarios="1" selectLockedCells="1"/>
  <mergeCells count="140">
    <mergeCell ref="L60:T60"/>
    <mergeCell ref="G35:J35"/>
    <mergeCell ref="G36:J36"/>
    <mergeCell ref="G34:J34"/>
    <mergeCell ref="L40:N40"/>
    <mergeCell ref="C44:E44"/>
    <mergeCell ref="C37:E37"/>
    <mergeCell ref="C38:E38"/>
    <mergeCell ref="P50:R50"/>
    <mergeCell ref="P49:R49"/>
    <mergeCell ref="P48:R48"/>
    <mergeCell ref="P51:R51"/>
    <mergeCell ref="N49:O49"/>
    <mergeCell ref="N48:O48"/>
    <mergeCell ref="F51:O51"/>
    <mergeCell ref="L49:M49"/>
    <mergeCell ref="J49:K49"/>
    <mergeCell ref="E49:I49"/>
    <mergeCell ref="E50:I50"/>
    <mergeCell ref="J50:K50"/>
    <mergeCell ref="E58:U58"/>
    <mergeCell ref="E59:U59"/>
    <mergeCell ref="C43:E43"/>
    <mergeCell ref="C42:E42"/>
    <mergeCell ref="G32:J32"/>
    <mergeCell ref="G33:J33"/>
    <mergeCell ref="P33:R33"/>
    <mergeCell ref="T33:V33"/>
    <mergeCell ref="P34:R34"/>
    <mergeCell ref="T34:V34"/>
    <mergeCell ref="L38:N38"/>
    <mergeCell ref="L41:N41"/>
    <mergeCell ref="L44:N44"/>
    <mergeCell ref="G40:J40"/>
    <mergeCell ref="G41:J41"/>
    <mergeCell ref="P32:R32"/>
    <mergeCell ref="T32:V32"/>
    <mergeCell ref="G43:J43"/>
    <mergeCell ref="G37:J37"/>
    <mergeCell ref="G38:J38"/>
    <mergeCell ref="G39:J39"/>
    <mergeCell ref="P42:R42"/>
    <mergeCell ref="M71:O71"/>
    <mergeCell ref="P39:R39"/>
    <mergeCell ref="T39:V39"/>
    <mergeCell ref="P40:R40"/>
    <mergeCell ref="T40:V40"/>
    <mergeCell ref="P41:R41"/>
    <mergeCell ref="T41:V41"/>
    <mergeCell ref="P44:R44"/>
    <mergeCell ref="T44:V44"/>
    <mergeCell ref="L43:N43"/>
    <mergeCell ref="P43:R43"/>
    <mergeCell ref="T43:V43"/>
    <mergeCell ref="F66:M66"/>
    <mergeCell ref="E61:U62"/>
    <mergeCell ref="C39:E39"/>
    <mergeCell ref="C40:E40"/>
    <mergeCell ref="C41:E41"/>
    <mergeCell ref="P66:U66"/>
    <mergeCell ref="C68:D71"/>
    <mergeCell ref="C57:D63"/>
    <mergeCell ref="G42:J42"/>
    <mergeCell ref="L39:N39"/>
    <mergeCell ref="B66:D66"/>
    <mergeCell ref="E60:K60"/>
    <mergeCell ref="H1:K1"/>
    <mergeCell ref="G18:K18"/>
    <mergeCell ref="L1:N1"/>
    <mergeCell ref="A2:W3"/>
    <mergeCell ref="G10:K10"/>
    <mergeCell ref="I17:R17"/>
    <mergeCell ref="M4:N4"/>
    <mergeCell ref="A4:L4"/>
    <mergeCell ref="A5:V5"/>
    <mergeCell ref="A6:W6"/>
    <mergeCell ref="C7:U8"/>
    <mergeCell ref="P29:R29"/>
    <mergeCell ref="T29:V29"/>
    <mergeCell ref="L29:N29"/>
    <mergeCell ref="J19:R19"/>
    <mergeCell ref="C19:I19"/>
    <mergeCell ref="C17:H17"/>
    <mergeCell ref="H11:V11"/>
    <mergeCell ref="C14:V14"/>
    <mergeCell ref="Q24:R24"/>
    <mergeCell ref="Q25:R25"/>
    <mergeCell ref="G24:H24"/>
    <mergeCell ref="F25:I25"/>
    <mergeCell ref="Q26:R26"/>
    <mergeCell ref="Q27:R27"/>
    <mergeCell ref="Q28:U28"/>
    <mergeCell ref="L28:O28"/>
    <mergeCell ref="G29:J29"/>
    <mergeCell ref="C29:E29"/>
    <mergeCell ref="G23:H23"/>
    <mergeCell ref="N21:O21"/>
    <mergeCell ref="P30:R30"/>
    <mergeCell ref="T30:V30"/>
    <mergeCell ref="P31:R31"/>
    <mergeCell ref="T31:V31"/>
    <mergeCell ref="L30:N30"/>
    <mergeCell ref="L31:N31"/>
    <mergeCell ref="C31:E31"/>
    <mergeCell ref="C30:E30"/>
    <mergeCell ref="G30:J30"/>
    <mergeCell ref="G31:J31"/>
    <mergeCell ref="P53:R53"/>
    <mergeCell ref="P52:R52"/>
    <mergeCell ref="N53:O53"/>
    <mergeCell ref="N52:O52"/>
    <mergeCell ref="K52:M52"/>
    <mergeCell ref="K53:M53"/>
    <mergeCell ref="E52:J52"/>
    <mergeCell ref="E53:J53"/>
    <mergeCell ref="T38:V38"/>
    <mergeCell ref="O63:T63"/>
    <mergeCell ref="E63:N63"/>
    <mergeCell ref="L32:N32"/>
    <mergeCell ref="L33:N33"/>
    <mergeCell ref="L34:N34"/>
    <mergeCell ref="L35:N35"/>
    <mergeCell ref="L36:N36"/>
    <mergeCell ref="L37:N37"/>
    <mergeCell ref="C32:E32"/>
    <mergeCell ref="C33:E33"/>
    <mergeCell ref="T42:V42"/>
    <mergeCell ref="P35:R35"/>
    <mergeCell ref="T35:V35"/>
    <mergeCell ref="P36:R36"/>
    <mergeCell ref="T36:V36"/>
    <mergeCell ref="P37:R37"/>
    <mergeCell ref="T37:V37"/>
    <mergeCell ref="P38:R38"/>
    <mergeCell ref="G44:J44"/>
    <mergeCell ref="L42:N42"/>
    <mergeCell ref="C34:E34"/>
    <mergeCell ref="C35:E35"/>
    <mergeCell ref="C36:E36"/>
    <mergeCell ref="E57:O57"/>
  </mergeCells>
  <phoneticPr fontId="0" type="noConversion"/>
  <conditionalFormatting sqref="F25">
    <cfRule type="cellIs" dxfId="4" priority="22" operator="equal">
      <formula>$AA$15</formula>
    </cfRule>
    <cfRule type="cellIs" dxfId="3" priority="23" operator="equal">
      <formula>$AA$15</formula>
    </cfRule>
  </conditionalFormatting>
  <conditionalFormatting sqref="L28:O28">
    <cfRule type="cellIs" dxfId="2" priority="1" operator="equal">
      <formula>$AA$1</formula>
    </cfRule>
  </conditionalFormatting>
  <conditionalFormatting sqref="P28">
    <cfRule type="cellIs" dxfId="1" priority="10" operator="greaterThan">
      <formula>0</formula>
    </cfRule>
  </conditionalFormatting>
  <conditionalFormatting sqref="Q28">
    <cfRule type="cellIs" dxfId="0" priority="4" operator="greaterThan">
      <formula>"&gt;0"</formula>
    </cfRule>
  </conditionalFormatting>
  <dataValidations count="2">
    <dataValidation type="list" allowBlank="1" showInputMessage="1" showErrorMessage="1" sqref="L1" xr:uid="{00000000-0002-0000-0000-000000000000}">
      <formula1>$X$1:$X$4</formula1>
    </dataValidation>
    <dataValidation type="list" allowBlank="1" showInputMessage="1" showErrorMessage="1" sqref="G24:H24" xr:uid="{4F5BD363-F813-4D20-B8FE-19BEE957CDDD}">
      <formula1>$AB$4:$AB$123</formula1>
    </dataValidation>
  </dataValidations>
  <hyperlinks>
    <hyperlink ref="J16" location="'Ler+'!C9" display="'Ler+'!C9" xr:uid="{A85D6C0D-5910-4C50-AA80-44D59823217F}"/>
    <hyperlink ref="M71" r:id="rId1" xr:uid="{C093F266-8EB2-4A0E-A3EC-A557BFD09D31}"/>
    <hyperlink ref="L60" r:id="rId2" display="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xr:uid="{40FD5B97-9AF8-467C-B08E-86E7530B4C0E}"/>
    <hyperlink ref="O63" r:id="rId3" xr:uid="{E239C7D6-3563-47F3-A1EF-4ED2B013BFD3}"/>
  </hyperlinks>
  <printOptions horizontalCentered="1" verticalCentered="1"/>
  <pageMargins left="0.19685039370078741" right="0.19685039370078741" top="0.19685039370078741" bottom="0.39370078740157483" header="0" footer="0"/>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5AFF1-1D63-4D57-B170-087D53EE94F2}">
  <sheetPr>
    <tabColor theme="9" tint="0.59999389629810485"/>
  </sheetPr>
  <dimension ref="A1:I34"/>
  <sheetViews>
    <sheetView showGridLines="0" zoomScaleNormal="100" workbookViewId="0">
      <selection activeCell="D2" sqref="D2"/>
    </sheetView>
  </sheetViews>
  <sheetFormatPr defaultColWidth="9.109375" defaultRowHeight="14.4" customHeight="1" x14ac:dyDescent="0.2"/>
  <cols>
    <col min="1" max="2" width="3" style="90" customWidth="1"/>
    <col min="3" max="3" width="16" style="90" customWidth="1"/>
    <col min="4" max="4" width="50.77734375" style="90" customWidth="1"/>
    <col min="5" max="6" width="6.33203125" style="90" customWidth="1"/>
    <col min="7" max="7" width="6.109375" style="90" customWidth="1"/>
    <col min="8" max="9" width="2.88671875" style="90" customWidth="1"/>
    <col min="10" max="16384" width="9.109375" style="90"/>
  </cols>
  <sheetData>
    <row r="1" spans="1:9" ht="14.4" customHeight="1" thickTop="1" x14ac:dyDescent="0.2">
      <c r="A1" s="87"/>
      <c r="B1" s="88"/>
      <c r="C1" s="88"/>
      <c r="D1" s="88"/>
      <c r="E1" s="88"/>
      <c r="F1" s="88"/>
      <c r="G1" s="88"/>
      <c r="H1" s="88"/>
      <c r="I1" s="89"/>
    </row>
    <row r="2" spans="1:9" ht="21" x14ac:dyDescent="0.2">
      <c r="A2" s="91"/>
      <c r="D2" s="112" t="str">
        <f>'T1'!$C$27</f>
        <v>Ler</v>
      </c>
      <c r="E2" s="113"/>
      <c r="F2" s="113"/>
      <c r="G2" s="110"/>
      <c r="I2" s="92"/>
    </row>
    <row r="3" spans="1:9" ht="14.4" customHeight="1" x14ac:dyDescent="0.2">
      <c r="A3" s="91"/>
      <c r="C3" s="113"/>
      <c r="D3" s="113"/>
      <c r="E3" s="113"/>
      <c r="F3" s="113"/>
      <c r="G3" s="190" t="s">
        <v>172</v>
      </c>
      <c r="I3" s="92"/>
    </row>
    <row r="4" spans="1:9" ht="14.4" customHeight="1" x14ac:dyDescent="0.2">
      <c r="A4" s="93"/>
      <c r="B4" s="94"/>
      <c r="C4" s="94"/>
      <c r="D4" s="94"/>
      <c r="E4" s="94"/>
      <c r="F4" s="94"/>
      <c r="G4" s="94"/>
      <c r="H4" s="94"/>
      <c r="I4" s="95"/>
    </row>
    <row r="5" spans="1:9" ht="14.4" customHeight="1" x14ac:dyDescent="0.2">
      <c r="A5" s="91"/>
      <c r="I5" s="92"/>
    </row>
    <row r="6" spans="1:9" ht="14.4" customHeight="1" x14ac:dyDescent="0.2">
      <c r="A6" s="91"/>
      <c r="I6" s="92"/>
    </row>
    <row r="7" spans="1:9" ht="14.4" customHeight="1" x14ac:dyDescent="0.3">
      <c r="A7" s="91"/>
      <c r="C7" s="275" t="str">
        <f>'L1'!$A$3</f>
        <v>Devem ser levantados no Serviço de Apoio ao Cliente (Localizado no Grande Hall)</v>
      </c>
      <c r="D7" s="275"/>
      <c r="E7" s="275"/>
      <c r="F7" s="275"/>
      <c r="G7" s="275"/>
      <c r="I7" s="92"/>
    </row>
    <row r="8" spans="1:9" ht="14.4" customHeight="1" x14ac:dyDescent="0.2">
      <c r="A8" s="91"/>
      <c r="C8" s="104"/>
      <c r="D8" s="104"/>
      <c r="E8" s="104"/>
      <c r="F8" s="104"/>
      <c r="G8" s="104"/>
      <c r="I8" s="92"/>
    </row>
    <row r="9" spans="1:9" ht="14.4" customHeight="1" x14ac:dyDescent="0.2">
      <c r="A9" s="91"/>
      <c r="C9" s="104"/>
      <c r="D9" s="104"/>
      <c r="E9" s="104"/>
      <c r="F9" s="104"/>
      <c r="G9" s="104"/>
      <c r="I9" s="92"/>
    </row>
    <row r="10" spans="1:9" s="97" customFormat="1" ht="14.4" customHeight="1" x14ac:dyDescent="0.2">
      <c r="A10" s="96"/>
      <c r="C10" s="277" t="str">
        <f>'T1'!$G$11</f>
        <v>CARTÕES DE MONTAGEM / DESMONTAGEM</v>
      </c>
      <c r="D10" s="277"/>
      <c r="I10" s="98"/>
    </row>
    <row r="11" spans="1:9" s="97" customFormat="1" ht="12" customHeight="1" x14ac:dyDescent="0.2">
      <c r="A11" s="96"/>
      <c r="C11" s="272" t="str">
        <f>'L1'!$A$8</f>
        <v>A Credencial de Montagem confere ao Expositor / Empresa montadora o direito de iniciar os trabalhos de montagem no seu Stand. Este documento só pode ser levantado na TESOURARIA da FIL, após a liquidação de todos os débitos do expositor.
Os cartões só são válidos durante os períodos definidos para a montagem e desmontagem da Feira. O expositor deve enviar à FIL (até 15 dias antes do início da montagem) o nome da Empresa montadora bem como a identificação da pessoa responsável pela montagem, a fim de serem emitidos os cartões de montagem e desmontagem.
Estes cartões não são nominativos, sendo obrigatório a sua utilização.</v>
      </c>
      <c r="D11" s="272"/>
      <c r="E11" s="272"/>
      <c r="F11" s="272"/>
      <c r="G11" s="272"/>
      <c r="I11" s="98"/>
    </row>
    <row r="12" spans="1:9" s="97" customFormat="1" ht="12" customHeight="1" x14ac:dyDescent="0.2">
      <c r="A12" s="96"/>
      <c r="C12" s="272"/>
      <c r="D12" s="272"/>
      <c r="E12" s="272"/>
      <c r="F12" s="272"/>
      <c r="G12" s="272"/>
      <c r="I12" s="98"/>
    </row>
    <row r="13" spans="1:9" s="97" customFormat="1" ht="12" customHeight="1" x14ac:dyDescent="0.2">
      <c r="A13" s="96"/>
      <c r="C13" s="272"/>
      <c r="D13" s="272"/>
      <c r="E13" s="272"/>
      <c r="F13" s="272"/>
      <c r="G13" s="272"/>
      <c r="I13" s="98"/>
    </row>
    <row r="14" spans="1:9" s="97" customFormat="1" ht="12" customHeight="1" x14ac:dyDescent="0.2">
      <c r="A14" s="96"/>
      <c r="C14" s="272"/>
      <c r="D14" s="272"/>
      <c r="E14" s="272"/>
      <c r="F14" s="272"/>
      <c r="G14" s="272"/>
      <c r="I14" s="98"/>
    </row>
    <row r="15" spans="1:9" s="97" customFormat="1" ht="12" customHeight="1" x14ac:dyDescent="0.2">
      <c r="A15" s="96"/>
      <c r="C15" s="272"/>
      <c r="D15" s="272"/>
      <c r="E15" s="272"/>
      <c r="F15" s="272"/>
      <c r="G15" s="272"/>
      <c r="I15" s="98"/>
    </row>
    <row r="16" spans="1:9" s="97" customFormat="1" ht="12" customHeight="1" x14ac:dyDescent="0.2">
      <c r="A16" s="96"/>
      <c r="C16" s="272"/>
      <c r="D16" s="272"/>
      <c r="E16" s="272"/>
      <c r="F16" s="272"/>
      <c r="G16" s="272"/>
      <c r="I16" s="98"/>
    </row>
    <row r="17" spans="1:9" s="97" customFormat="1" ht="14.4" customHeight="1" x14ac:dyDescent="0.2">
      <c r="A17" s="99"/>
      <c r="I17" s="100"/>
    </row>
    <row r="18" spans="1:9" s="97" customFormat="1" ht="14.4" customHeight="1" x14ac:dyDescent="0.2">
      <c r="A18" s="99"/>
      <c r="C18" s="105"/>
      <c r="D18" s="105"/>
      <c r="I18" s="100"/>
    </row>
    <row r="19" spans="1:9" ht="14.4" customHeight="1" x14ac:dyDescent="0.2">
      <c r="A19" s="91"/>
      <c r="C19" s="277" t="str">
        <f>'T1'!$G$16</f>
        <v>CARTÕES DE EXPOSITOR</v>
      </c>
      <c r="D19" s="277"/>
      <c r="I19" s="92"/>
    </row>
    <row r="20" spans="1:9" ht="12" customHeight="1" x14ac:dyDescent="0.2">
      <c r="A20" s="91"/>
      <c r="C20" s="273" t="str">
        <f>'L1'!$A$13</f>
        <v>Estes cartões destinam-se às pessoas que irão prestar serviço no stand durante a realização da feira. O seu nº é proporcional à área ocupada</v>
      </c>
      <c r="D20" s="273"/>
      <c r="E20" s="273"/>
      <c r="F20" s="273"/>
      <c r="G20" s="273"/>
      <c r="I20" s="92"/>
    </row>
    <row r="21" spans="1:9" ht="12" customHeight="1" x14ac:dyDescent="0.2">
      <c r="A21" s="91"/>
      <c r="C21" s="273"/>
      <c r="D21" s="273"/>
      <c r="E21" s="273"/>
      <c r="F21" s="273"/>
      <c r="G21" s="273"/>
      <c r="I21" s="92"/>
    </row>
    <row r="22" spans="1:9" ht="12" customHeight="1" x14ac:dyDescent="0.2">
      <c r="A22" s="91"/>
      <c r="C22" s="276" t="str">
        <f>'L1'!$A$18</f>
        <v>O Expositor só pode comprar Cartões de Expositor adicionais até ao dobro dos cartões  a que tem direito em função dos metros comprados.</v>
      </c>
      <c r="D22" s="276"/>
      <c r="E22" s="276"/>
      <c r="F22" s="276"/>
      <c r="G22" s="276"/>
      <c r="I22" s="92"/>
    </row>
    <row r="23" spans="1:9" ht="12" customHeight="1" x14ac:dyDescent="0.2">
      <c r="A23" s="91"/>
      <c r="C23" s="276"/>
      <c r="D23" s="276"/>
      <c r="E23" s="276"/>
      <c r="F23" s="276"/>
      <c r="G23" s="276"/>
      <c r="I23" s="92"/>
    </row>
    <row r="24" spans="1:9" ht="12" customHeight="1" x14ac:dyDescent="0.2">
      <c r="A24" s="91"/>
      <c r="C24" s="274" t="str">
        <f>'L1'!$A$23</f>
        <v>Estes cartões são nominais e intransmissíveis, sob pena da sua apreensão, sendo obrigatório o seu uso visível, sempre que o utente se encontre no recinto da Feira.</v>
      </c>
      <c r="D24" s="274"/>
      <c r="E24" s="274"/>
      <c r="F24" s="274"/>
      <c r="G24" s="274"/>
      <c r="I24" s="92"/>
    </row>
    <row r="25" spans="1:9" ht="12" customHeight="1" x14ac:dyDescent="0.2">
      <c r="A25" s="91"/>
      <c r="C25" s="274"/>
      <c r="D25" s="274"/>
      <c r="E25" s="274"/>
      <c r="F25" s="274"/>
      <c r="G25" s="274"/>
      <c r="I25" s="92"/>
    </row>
    <row r="26" spans="1:9" ht="14.4" customHeight="1" x14ac:dyDescent="0.2">
      <c r="A26" s="91"/>
      <c r="C26" s="7"/>
      <c r="D26" s="7"/>
      <c r="I26" s="92"/>
    </row>
    <row r="27" spans="1:9" ht="14.4" customHeight="1" x14ac:dyDescent="0.2">
      <c r="A27" s="91"/>
      <c r="C27" s="7"/>
      <c r="D27" s="7"/>
      <c r="I27" s="92"/>
    </row>
    <row r="28" spans="1:9" ht="14.4" customHeight="1" x14ac:dyDescent="0.2">
      <c r="A28" s="91"/>
      <c r="I28" s="92"/>
    </row>
    <row r="29" spans="1:9" ht="14.4" customHeight="1" x14ac:dyDescent="0.2">
      <c r="A29" s="91"/>
      <c r="I29" s="92"/>
    </row>
    <row r="30" spans="1:9" ht="14.4" customHeight="1" x14ac:dyDescent="0.2">
      <c r="A30" s="91"/>
      <c r="C30" s="13"/>
      <c r="D30" s="13"/>
      <c r="I30" s="92"/>
    </row>
    <row r="31" spans="1:9" ht="14.4" customHeight="1" x14ac:dyDescent="0.2">
      <c r="A31" s="91"/>
      <c r="I31" s="92"/>
    </row>
    <row r="32" spans="1:9" ht="14.4" customHeight="1" x14ac:dyDescent="0.2">
      <c r="A32" s="91"/>
      <c r="I32" s="92"/>
    </row>
    <row r="33" spans="1:9" ht="14.4" customHeight="1" thickBot="1" x14ac:dyDescent="0.25">
      <c r="A33" s="101"/>
      <c r="B33" s="102"/>
      <c r="C33" s="102"/>
      <c r="D33" s="102"/>
      <c r="E33" s="102"/>
      <c r="F33" s="102"/>
      <c r="G33" s="102"/>
      <c r="H33" s="102"/>
      <c r="I33" s="103"/>
    </row>
    <row r="34" spans="1:9" ht="14.4" customHeight="1" thickTop="1" x14ac:dyDescent="0.2"/>
  </sheetData>
  <sheetProtection algorithmName="SHA-512" hashValue="ltxucwQrKx5RFBkkgGeujkDy6GMRm5p/EPYR4ewASV+vDAPgjVZwRcGn8FFgaKg9ykASWsRe511Zc9sZmE563A==" saltValue="/qqsOGE2Zf0rYd3eA+qF5A==" spinCount="100000" sheet="1" objects="1" scenarios="1" selectLockedCells="1"/>
  <mergeCells count="7">
    <mergeCell ref="C11:G16"/>
    <mergeCell ref="C20:G21"/>
    <mergeCell ref="C24:G25"/>
    <mergeCell ref="C7:G7"/>
    <mergeCell ref="C22:G23"/>
    <mergeCell ref="C10:D10"/>
    <mergeCell ref="C19:D19"/>
  </mergeCells>
  <hyperlinks>
    <hyperlink ref="G3" location="Cartões!I18" display="◄" xr:uid="{51D8181E-A09D-4BBB-B1F5-B15A7D87845D}"/>
  </hyperlinks>
  <printOptions horizontalCentered="1" verticalCentered="1"/>
  <pageMargins left="0.39370078740157483" right="0.39370078740157483" top="0.39370078740157483" bottom="0.39370078740157483"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I237"/>
  <sheetViews>
    <sheetView showGridLines="0" defaultGridColor="0" colorId="22" zoomScaleNormal="100" workbookViewId="0">
      <selection activeCell="B18" sqref="B18"/>
    </sheetView>
  </sheetViews>
  <sheetFormatPr defaultColWidth="9.109375" defaultRowHeight="12" customHeight="1" x14ac:dyDescent="0.2"/>
  <cols>
    <col min="1" max="1" width="27" style="2" bestFit="1" customWidth="1"/>
    <col min="2" max="2" width="6.88671875" style="2" bestFit="1" customWidth="1"/>
    <col min="3" max="3" width="7" style="2" bestFit="1" customWidth="1"/>
    <col min="4" max="4" width="2.5546875" style="13" customWidth="1"/>
    <col min="5" max="5" width="27.88671875" style="2" bestFit="1" customWidth="1"/>
    <col min="6" max="6" width="3.6640625" style="2" customWidth="1"/>
    <col min="7" max="7" width="27.33203125" style="2" bestFit="1" customWidth="1"/>
    <col min="8" max="8" width="2.6640625" style="2" customWidth="1"/>
    <col min="9" max="9" width="22" style="2" bestFit="1" customWidth="1"/>
    <col min="10" max="10" width="7.109375" style="2" customWidth="1"/>
    <col min="11" max="11" width="8.109375" style="2" customWidth="1"/>
    <col min="12" max="16384" width="9.109375" style="2"/>
  </cols>
  <sheetData>
    <row r="1" spans="1:9" ht="12" customHeight="1" thickBot="1" x14ac:dyDescent="0.25">
      <c r="A1" s="17" t="str">
        <f>Cartões!$L$1</f>
        <v>Português</v>
      </c>
      <c r="B1" s="18"/>
      <c r="C1" s="18"/>
      <c r="E1" s="19" t="str">
        <f>IF($A$1="Português",E2,(IF($A$1="English",E3,(IF($A$1="Español",E4,(IF($A$1="Français",E5)))))))</f>
        <v>Nome da Empresa montadora:</v>
      </c>
      <c r="F1" s="10"/>
      <c r="G1" s="19" t="str">
        <f>IF($A$1="Português",G2,(IF($A$1="English",G3,(IF($A$1="Español",G4,(IF($A$1="Français",G5)))))))</f>
        <v>Nome do Responsável pela montagem:</v>
      </c>
      <c r="I1" s="62" t="str">
        <f>IF($A$1="Português",I2,(IF($A$1="English",I3,(IF($A$1="Español",I4,(IF($A$1="Français",I5)))))))</f>
        <v>IVA (ler Normas)</v>
      </c>
    </row>
    <row r="2" spans="1:9" ht="12" customHeight="1" x14ac:dyDescent="0.2">
      <c r="A2" s="278" t="s">
        <v>191</v>
      </c>
      <c r="B2" s="279"/>
      <c r="C2" s="280"/>
      <c r="D2" s="48"/>
      <c r="E2" s="2" t="s">
        <v>26</v>
      </c>
      <c r="F2" s="1"/>
      <c r="G2" s="2" t="s">
        <v>35</v>
      </c>
      <c r="I2" s="1" t="s">
        <v>173</v>
      </c>
    </row>
    <row r="3" spans="1:9" ht="14.4" customHeight="1" thickBot="1" x14ac:dyDescent="0.25">
      <c r="A3" s="281" t="s">
        <v>192</v>
      </c>
      <c r="B3" s="282"/>
      <c r="C3" s="283">
        <v>45345</v>
      </c>
      <c r="D3" s="59"/>
      <c r="E3" s="9" t="s">
        <v>33</v>
      </c>
      <c r="F3" s="15"/>
      <c r="G3" s="9" t="s">
        <v>125</v>
      </c>
      <c r="I3" s="1" t="s">
        <v>174</v>
      </c>
    </row>
    <row r="4" spans="1:9" ht="14.4" customHeight="1" thickBot="1" x14ac:dyDescent="0.25">
      <c r="A4" s="284" t="s">
        <v>151</v>
      </c>
      <c r="B4" s="285">
        <v>161</v>
      </c>
      <c r="C4" s="286">
        <f>IF($C$8=0,"0",IF(B4=0,"0",$C$8-B4))</f>
        <v>45189</v>
      </c>
      <c r="D4" s="59"/>
      <c r="E4" s="2" t="s">
        <v>38</v>
      </c>
      <c r="F4" s="16"/>
      <c r="G4" s="2" t="s">
        <v>28</v>
      </c>
      <c r="I4" s="1" t="s">
        <v>175</v>
      </c>
    </row>
    <row r="5" spans="1:9" ht="14.4" customHeight="1" x14ac:dyDescent="0.2">
      <c r="A5" s="287" t="s">
        <v>189</v>
      </c>
      <c r="B5" s="288">
        <v>161</v>
      </c>
      <c r="C5" s="286">
        <f>IF($C$8=0,"0",IF(B5=0,"0",$C$8-B5))</f>
        <v>45189</v>
      </c>
      <c r="D5" s="48"/>
      <c r="E5" s="2" t="s">
        <v>25</v>
      </c>
      <c r="F5" s="1"/>
      <c r="G5" s="2" t="s">
        <v>27</v>
      </c>
      <c r="I5" s="2" t="s">
        <v>176</v>
      </c>
    </row>
    <row r="6" spans="1:9" ht="14.4" customHeight="1" x14ac:dyDescent="0.2">
      <c r="A6" s="289" t="s">
        <v>190</v>
      </c>
      <c r="B6" s="290">
        <v>30</v>
      </c>
      <c r="C6" s="286">
        <f>IF($C$3=0,"0",IF(B6=0,"0",$C$3-B6))</f>
        <v>45315</v>
      </c>
      <c r="D6" s="59"/>
      <c r="E6" s="19" t="str">
        <f>IF($A$1="Português",E7,(IF($A$1="English",E8,(IF($A$1="Español",E9,(IF($A$1="Français",E10)))))))</f>
        <v>NOME DOS UTILIZADORES:</v>
      </c>
      <c r="G6" s="19" t="str">
        <f>IF($A$1="Português",G7,(IF($A$1="English",G8,(IF($A$1="Español",G9,(IF($A$1="Français",G10)))))))</f>
        <v>Nome da Empresa Expositora:</v>
      </c>
      <c r="I6" s="19" t="str">
        <f>IF($A$1="Português",I7,(IF($A$1="English",I8,(IF($A$1="Español",I9,(IF($A$1="Français",I10)))))))</f>
        <v>Restante Pagamento até:</v>
      </c>
    </row>
    <row r="7" spans="1:9" ht="14.4" customHeight="1" x14ac:dyDescent="0.2">
      <c r="A7" s="291" t="s">
        <v>193</v>
      </c>
      <c r="B7" s="290">
        <v>20</v>
      </c>
      <c r="C7" s="286">
        <f t="shared" ref="C7" si="0">IF($C$3=0,"0",IF(B7=0,"0",$C$3-B7))</f>
        <v>45325</v>
      </c>
      <c r="D7" s="48"/>
      <c r="E7" s="2" t="s">
        <v>77</v>
      </c>
      <c r="G7" s="11" t="s">
        <v>29</v>
      </c>
      <c r="I7" s="13" t="s">
        <v>153</v>
      </c>
    </row>
    <row r="8" spans="1:9" ht="14.4" customHeight="1" x14ac:dyDescent="0.2">
      <c r="A8" s="292" t="s">
        <v>115</v>
      </c>
      <c r="B8" s="293"/>
      <c r="C8" s="294">
        <v>45350</v>
      </c>
      <c r="D8" s="59"/>
      <c r="E8" s="2" t="s">
        <v>78</v>
      </c>
      <c r="G8" s="2" t="s">
        <v>31</v>
      </c>
      <c r="I8" s="13" t="s">
        <v>154</v>
      </c>
    </row>
    <row r="9" spans="1:9" ht="14.4" customHeight="1" x14ac:dyDescent="0.2">
      <c r="A9" s="292" t="s">
        <v>116</v>
      </c>
      <c r="B9" s="295">
        <v>1.5</v>
      </c>
      <c r="C9" s="286">
        <f t="shared" ref="C9:C10" si="1">IF($C$8=0,"0",IF(B9=0,"0",$C$8-B9))</f>
        <v>45348.5</v>
      </c>
      <c r="D9" s="59"/>
      <c r="E9" s="2" t="s">
        <v>79</v>
      </c>
      <c r="G9" s="11" t="s">
        <v>30</v>
      </c>
      <c r="I9" s="13" t="s">
        <v>155</v>
      </c>
    </row>
    <row r="10" spans="1:9" ht="14.4" customHeight="1" thickBot="1" x14ac:dyDescent="0.25">
      <c r="A10" s="284" t="s">
        <v>194</v>
      </c>
      <c r="B10" s="296">
        <v>1</v>
      </c>
      <c r="C10" s="286">
        <f t="shared" si="1"/>
        <v>45349</v>
      </c>
      <c r="D10" s="48"/>
      <c r="E10" s="2" t="s">
        <v>80</v>
      </c>
      <c r="G10" s="2" t="s">
        <v>32</v>
      </c>
      <c r="I10" s="13" t="s">
        <v>156</v>
      </c>
    </row>
    <row r="11" spans="1:9" ht="14.4" customHeight="1" thickBot="1" x14ac:dyDescent="0.25">
      <c r="A11" s="297" t="s">
        <v>195</v>
      </c>
      <c r="B11" s="298">
        <f>C11-C8+1</f>
        <v>5</v>
      </c>
      <c r="C11" s="299">
        <v>45354</v>
      </c>
      <c r="D11" s="59"/>
      <c r="E11" s="19" t="str">
        <f>IF($A$1="Português",E12,(IF($A$1="English",E13,(IF($A$1="Español",E14,(IF($A$1="Français",E15)))))))</f>
        <v>Campos Obrigatórios</v>
      </c>
      <c r="G11" s="19" t="str">
        <f>IF($A$1="Português",G12,(IF($A$1="English",G13,(IF($A$1="Español",G14,(IF($A$1="Français",G15)))))))</f>
        <v>CARTÕES DE MONTAGEM / DESMONTAGEM</v>
      </c>
      <c r="I11" s="19" t="str">
        <f>IF($A$1="Português",I12,(IF($A$1="English",I13,(IF($A$1="Español",I14,(IF($A$1="Français",I15)))))))</f>
        <v>CARTÕES SUPLEMENTARES</v>
      </c>
    </row>
    <row r="12" spans="1:9" ht="14.4" customHeight="1" x14ac:dyDescent="0.2">
      <c r="A12" s="300" t="s">
        <v>196</v>
      </c>
      <c r="B12" s="301">
        <v>1</v>
      </c>
      <c r="C12" s="286">
        <f>IF(C11=0,"0",$C$11+$B$12)</f>
        <v>45355</v>
      </c>
      <c r="D12" s="59"/>
      <c r="E12" s="1" t="s">
        <v>7</v>
      </c>
      <c r="G12" s="20" t="s">
        <v>46</v>
      </c>
      <c r="I12" s="2" t="s">
        <v>166</v>
      </c>
    </row>
    <row r="13" spans="1:9" ht="14.4" customHeight="1" x14ac:dyDescent="0.2">
      <c r="A13" s="300" t="s">
        <v>132</v>
      </c>
      <c r="B13" s="302"/>
      <c r="C13" s="299">
        <v>45357</v>
      </c>
      <c r="D13" s="59"/>
      <c r="E13" s="1" t="s">
        <v>8</v>
      </c>
      <c r="G13" s="21" t="s">
        <v>47</v>
      </c>
      <c r="I13" s="2" t="s">
        <v>167</v>
      </c>
    </row>
    <row r="14" spans="1:9" ht="14.4" customHeight="1" x14ac:dyDescent="0.2">
      <c r="A14" s="303" t="s">
        <v>149</v>
      </c>
      <c r="B14" s="304"/>
      <c r="C14" s="305">
        <v>6.5</v>
      </c>
      <c r="D14" s="48"/>
      <c r="E14" s="1" t="s">
        <v>9</v>
      </c>
      <c r="G14" s="20" t="s">
        <v>48</v>
      </c>
      <c r="I14" s="2" t="s">
        <v>168</v>
      </c>
    </row>
    <row r="15" spans="1:9" ht="14.4" customHeight="1" thickBot="1" x14ac:dyDescent="0.25">
      <c r="A15" s="306" t="s">
        <v>152</v>
      </c>
      <c r="B15" s="307">
        <v>10</v>
      </c>
      <c r="C15" s="308">
        <v>3.25</v>
      </c>
      <c r="D15" s="59"/>
      <c r="E15" s="13" t="s">
        <v>45</v>
      </c>
      <c r="G15" s="20" t="s">
        <v>49</v>
      </c>
      <c r="I15" s="2" t="s">
        <v>169</v>
      </c>
    </row>
    <row r="16" spans="1:9" ht="12" customHeight="1" x14ac:dyDescent="0.2">
      <c r="A16" s="70"/>
      <c r="B16" s="3"/>
      <c r="C16" s="3"/>
      <c r="D16" s="59"/>
      <c r="E16" s="19" t="str">
        <f>IF($A$1="Português",E17,(IF($A$1="English",E18,(IF($A$1="Español",E19,(IF($A$1="Français",E20)))))))</f>
        <v>REQUISIÇÃO DE CARTÕES DE LIVRE TRÂNSITO</v>
      </c>
      <c r="G16" s="19" t="str">
        <f>IF($A$1="Português",G17,(IF($A$1="English",G18,(IF($A$1="Español",G19,(IF($A$1="Français",G20)))))))</f>
        <v>CARTÕES DE EXPOSITOR</v>
      </c>
      <c r="I16" s="62" t="str">
        <f>IF($A$1="Português",I17,(IF($A$1="English",I18,(IF($A$1="Español",I19,(IF($A$1="Français",I20)))))))</f>
        <v>Data limite de Inscrição até:</v>
      </c>
    </row>
    <row r="17" spans="1:9" ht="12" customHeight="1" x14ac:dyDescent="0.2">
      <c r="A17" s="19" t="str">
        <f>IF($A$1="Português",A18,(IF($A$1="English",A19,(IF($A$1="Español",A20,(IF($A$1="Français",A21)))))))</f>
        <v>28 de Fevereiro a 03 de Março de 2024</v>
      </c>
      <c r="B17" s="11"/>
      <c r="C17" s="19" t="str">
        <f>IF($A$1="Português",C18,(IF($A$1="English",C19,(IF($A$1="Español",C20,(IF($A$1="Français",C21)))))))</f>
        <v>unid.</v>
      </c>
      <c r="D17" s="48"/>
      <c r="E17" s="2" t="s">
        <v>185</v>
      </c>
      <c r="G17" s="20" t="s">
        <v>50</v>
      </c>
      <c r="I17" s="13" t="s">
        <v>181</v>
      </c>
    </row>
    <row r="18" spans="1:9" ht="12" customHeight="1" x14ac:dyDescent="0.2">
      <c r="A18" s="309" t="s">
        <v>197</v>
      </c>
      <c r="C18" s="22" t="s">
        <v>42</v>
      </c>
      <c r="D18" s="59"/>
      <c r="E18" s="2" t="s">
        <v>186</v>
      </c>
      <c r="G18" s="20" t="s">
        <v>51</v>
      </c>
      <c r="I18" s="13" t="s">
        <v>182</v>
      </c>
    </row>
    <row r="19" spans="1:9" ht="12" customHeight="1" x14ac:dyDescent="0.2">
      <c r="A19" s="310" t="s">
        <v>198</v>
      </c>
      <c r="B19" s="10"/>
      <c r="C19" s="22" t="s">
        <v>43</v>
      </c>
      <c r="D19" s="59"/>
      <c r="E19" s="2" t="s">
        <v>187</v>
      </c>
      <c r="G19" s="20" t="s">
        <v>52</v>
      </c>
      <c r="I19" s="13" t="s">
        <v>183</v>
      </c>
    </row>
    <row r="20" spans="1:9" ht="12" customHeight="1" x14ac:dyDescent="0.2">
      <c r="A20" s="310" t="s">
        <v>199</v>
      </c>
      <c r="B20" s="1"/>
      <c r="C20" s="22" t="s">
        <v>42</v>
      </c>
      <c r="D20" s="48"/>
      <c r="E20" s="2" t="s">
        <v>188</v>
      </c>
      <c r="G20" s="20" t="s">
        <v>53</v>
      </c>
      <c r="I20" s="13" t="s">
        <v>184</v>
      </c>
    </row>
    <row r="21" spans="1:9" ht="12" customHeight="1" x14ac:dyDescent="0.2">
      <c r="A21" s="2" t="s">
        <v>200</v>
      </c>
      <c r="B21" s="1"/>
      <c r="C21" s="22" t="s">
        <v>43</v>
      </c>
      <c r="D21" s="59"/>
      <c r="E21" s="19" t="str">
        <f>IF($A$1="Português",E22,(IF($A$1="English",E23,(IF($A$1="Español",E24,(IF($A$1="Français",E25)))))))</f>
        <v>Indique m2 requisitados</v>
      </c>
      <c r="G21" s="19" t="str">
        <f>IF($A$1="Português",G22,(IF($A$1="English",G23,(IF($A$1="Español",G24,(IF($A$1="Français",G25)))))))</f>
        <v>Nº Contribuinte:</v>
      </c>
    </row>
    <row r="22" spans="1:9" ht="12" customHeight="1" x14ac:dyDescent="0.2">
      <c r="A22" s="19" t="str">
        <f>IF($A$1="Português",A23,(IF($A$1="English",A24,(IF($A$1="Español",A25,(IF($A$1="Français",A26)))))))</f>
        <v>Enviar para:</v>
      </c>
      <c r="B22" s="10"/>
      <c r="C22" s="64" t="str">
        <f>IF($A$1="Português",C23,(IF($A$1="English",C24,(IF($A$1="Español",C25,(IF($A$1="Français",C26,)))))))</f>
        <v>Valor</v>
      </c>
      <c r="D22" s="59"/>
      <c r="E22" s="2" t="s">
        <v>101</v>
      </c>
      <c r="G22" s="11" t="s">
        <v>1</v>
      </c>
    </row>
    <row r="23" spans="1:9" ht="12" customHeight="1" x14ac:dyDescent="0.2">
      <c r="A23" s="124" t="s">
        <v>118</v>
      </c>
      <c r="B23" s="11"/>
      <c r="C23" s="183" t="s">
        <v>98</v>
      </c>
      <c r="D23" s="48"/>
      <c r="E23" s="2" t="s">
        <v>102</v>
      </c>
      <c r="G23" s="12" t="s">
        <v>24</v>
      </c>
    </row>
    <row r="24" spans="1:9" ht="12" customHeight="1" x14ac:dyDescent="0.2">
      <c r="A24" s="124" t="s">
        <v>119</v>
      </c>
      <c r="C24" s="183" t="s">
        <v>99</v>
      </c>
      <c r="D24" s="59"/>
      <c r="E24" s="2" t="s">
        <v>103</v>
      </c>
      <c r="G24" s="2" t="s">
        <v>10</v>
      </c>
    </row>
    <row r="25" spans="1:9" ht="12" customHeight="1" x14ac:dyDescent="0.2">
      <c r="A25" s="124" t="s">
        <v>120</v>
      </c>
      <c r="C25" s="1" t="s">
        <v>98</v>
      </c>
      <c r="D25" s="59"/>
      <c r="E25" s="2" t="s">
        <v>104</v>
      </c>
      <c r="G25" s="12" t="s">
        <v>19</v>
      </c>
    </row>
    <row r="26" spans="1:9" ht="12" customHeight="1" x14ac:dyDescent="0.2">
      <c r="A26" s="124" t="s">
        <v>121</v>
      </c>
      <c r="B26" s="10"/>
      <c r="C26" s="12" t="s">
        <v>100</v>
      </c>
      <c r="D26" s="48"/>
      <c r="E26" s="19" t="str">
        <f>IF($A$1="Português",E27,(IF($A$1="English",E28,(IF($A$1="Español",E29,(IF($A$1="Français",E30)))))))</f>
        <v>Total Requisitados:</v>
      </c>
      <c r="G26" s="19" t="str">
        <f>IF($A$1="Português",G27,(IF($A$1="English",G28,(IF($A$1="Español",G29,(IF($A$1="Français",G30)))))))</f>
        <v>Compra</v>
      </c>
    </row>
    <row r="27" spans="1:9" ht="12" customHeight="1" x14ac:dyDescent="0.2">
      <c r="A27" s="19" t="str">
        <f>IF($A$1="Português",A28,(IF($A$1="English",A29,(IF($A$1="Español",A30,(IF($A$1="Français",A31)))))))</f>
        <v>Assinatura:</v>
      </c>
      <c r="C27" s="64" t="str">
        <f>IF($A$1="Português",C28,(IF($A$1="English",C29,(IF($A$1="Español",C30,(IF($A$1="Français",C31,)))))))</f>
        <v>Ler</v>
      </c>
      <c r="D27" s="59"/>
      <c r="E27" s="2" t="s">
        <v>73</v>
      </c>
      <c r="G27" s="2" t="s">
        <v>62</v>
      </c>
    </row>
    <row r="28" spans="1:9" ht="12" customHeight="1" x14ac:dyDescent="0.2">
      <c r="A28" s="2" t="s">
        <v>2</v>
      </c>
      <c r="C28" s="14" t="s">
        <v>126</v>
      </c>
      <c r="D28" s="59"/>
      <c r="E28" s="2" t="s">
        <v>74</v>
      </c>
      <c r="G28" s="2" t="s">
        <v>63</v>
      </c>
    </row>
    <row r="29" spans="1:9" ht="10.199999999999999" x14ac:dyDescent="0.2">
      <c r="A29" s="2" t="s">
        <v>11</v>
      </c>
      <c r="C29" s="14" t="s">
        <v>127</v>
      </c>
      <c r="D29" s="48"/>
      <c r="E29" s="2" t="s">
        <v>75</v>
      </c>
      <c r="G29" s="2" t="s">
        <v>62</v>
      </c>
    </row>
    <row r="30" spans="1:9" ht="12" customHeight="1" x14ac:dyDescent="0.2">
      <c r="A30" s="2" t="s">
        <v>12</v>
      </c>
      <c r="C30" s="14" t="s">
        <v>128</v>
      </c>
      <c r="D30" s="59"/>
      <c r="E30" s="2" t="s">
        <v>76</v>
      </c>
      <c r="G30" s="2" t="s">
        <v>64</v>
      </c>
    </row>
    <row r="31" spans="1:9" ht="12" customHeight="1" x14ac:dyDescent="0.2">
      <c r="A31" s="2" t="s">
        <v>11</v>
      </c>
      <c r="C31" s="14" t="s">
        <v>129</v>
      </c>
      <c r="D31" s="59"/>
      <c r="E31" s="19" t="str">
        <f>IF($A$1="Português",E32,(IF($A$1="English",E33,(IF($A$1="Español",E34,(IF($A$1="Français",E35)))))))</f>
        <v>Pode comprar até:</v>
      </c>
      <c r="G31" s="19" t="str">
        <f>IF($A$1="Português",G32,(IF($A$1="English",G33,(IF($A$1="Español",G34,(IF($A$1="Français",G35,)))))))</f>
        <v>Atenção!</v>
      </c>
    </row>
    <row r="32" spans="1:9" ht="12" customHeight="1" x14ac:dyDescent="0.2">
      <c r="A32" s="19" t="str">
        <f>IF($A$1="Português",A33,(IF($A$1="English",A34,(IF($A$1="Español",A35,(IF($A$1="Français",A36)))))))</f>
        <v>Data:</v>
      </c>
      <c r="D32" s="48"/>
      <c r="E32" s="2" t="s">
        <v>142</v>
      </c>
      <c r="F32" s="5"/>
      <c r="G32" s="13" t="s">
        <v>122</v>
      </c>
    </row>
    <row r="33" spans="1:7" ht="12" customHeight="1" x14ac:dyDescent="0.2">
      <c r="A33" s="3" t="s">
        <v>3</v>
      </c>
      <c r="D33" s="59"/>
      <c r="E33" s="2" t="s">
        <v>143</v>
      </c>
      <c r="F33" s="5"/>
      <c r="G33" s="13" t="s">
        <v>123</v>
      </c>
    </row>
    <row r="34" spans="1:7" ht="12" customHeight="1" x14ac:dyDescent="0.2">
      <c r="A34" s="3" t="s">
        <v>13</v>
      </c>
      <c r="B34" s="6"/>
      <c r="D34" s="59"/>
      <c r="E34" s="2" t="s">
        <v>144</v>
      </c>
      <c r="F34" s="5"/>
      <c r="G34" s="13" t="s">
        <v>124</v>
      </c>
    </row>
    <row r="35" spans="1:7" ht="12" customHeight="1" x14ac:dyDescent="0.2">
      <c r="A35" s="3" t="s">
        <v>14</v>
      </c>
      <c r="D35" s="48"/>
      <c r="E35" s="2" t="s">
        <v>170</v>
      </c>
      <c r="F35" s="5"/>
      <c r="G35" s="13" t="s">
        <v>123</v>
      </c>
    </row>
    <row r="36" spans="1:7" ht="10.199999999999999" x14ac:dyDescent="0.2">
      <c r="A36" s="3" t="s">
        <v>13</v>
      </c>
      <c r="B36" s="4"/>
      <c r="D36" s="59"/>
      <c r="F36" s="5"/>
      <c r="G36" s="83" t="str">
        <f>IF($A$1="Português",G37,(IF($A$1="English",G38,(IF($A$1="Español",G39,(IF($A$1="Français",G40,)))))))</f>
        <v>TOTAL DA REQUISIÇÃO</v>
      </c>
    </row>
    <row r="37" spans="1:7" ht="10.199999999999999" x14ac:dyDescent="0.2">
      <c r="A37" s="19" t="str">
        <f>IF($A$1="Português",A38,(IF($A$1="English",A39,(IF($A$1="Español",A40,(IF($A$1="Français",A41)))))))</f>
        <v>Tem direito a:</v>
      </c>
      <c r="B37" s="4"/>
      <c r="D37" s="59"/>
      <c r="F37" s="6"/>
      <c r="G37" s="13" t="s">
        <v>93</v>
      </c>
    </row>
    <row r="38" spans="1:7" ht="10.199999999999999" x14ac:dyDescent="0.2">
      <c r="A38" s="2" t="s">
        <v>71</v>
      </c>
      <c r="B38" s="4"/>
      <c r="D38" s="48"/>
      <c r="F38" s="4"/>
      <c r="G38" s="13" t="s">
        <v>94</v>
      </c>
    </row>
    <row r="39" spans="1:7" ht="10.199999999999999" x14ac:dyDescent="0.2">
      <c r="A39" s="2" t="s">
        <v>92</v>
      </c>
      <c r="D39" s="59"/>
      <c r="E39" s="8"/>
      <c r="F39" s="7"/>
      <c r="G39" s="13" t="s">
        <v>95</v>
      </c>
    </row>
    <row r="40" spans="1:7" ht="10.199999999999999" x14ac:dyDescent="0.2">
      <c r="A40" s="2" t="s">
        <v>72</v>
      </c>
      <c r="D40" s="59"/>
      <c r="F40" s="7"/>
      <c r="G40" s="13" t="s">
        <v>96</v>
      </c>
    </row>
    <row r="41" spans="1:7" ht="12" customHeight="1" x14ac:dyDescent="0.2">
      <c r="A41" s="2" t="s">
        <v>171</v>
      </c>
      <c r="D41" s="48"/>
      <c r="F41" s="8"/>
    </row>
    <row r="42" spans="1:7" ht="12" customHeight="1" x14ac:dyDescent="0.2">
      <c r="D42" s="59"/>
    </row>
    <row r="43" spans="1:7" ht="12" customHeight="1" x14ac:dyDescent="0.2">
      <c r="D43" s="59"/>
    </row>
    <row r="44" spans="1:7" ht="12" customHeight="1" x14ac:dyDescent="0.2">
      <c r="D44" s="48"/>
    </row>
    <row r="45" spans="1:7" ht="12" customHeight="1" x14ac:dyDescent="0.2">
      <c r="D45" s="59"/>
    </row>
    <row r="46" spans="1:7" ht="12" customHeight="1" x14ac:dyDescent="0.2">
      <c r="D46" s="59"/>
    </row>
    <row r="47" spans="1:7" ht="12" customHeight="1" x14ac:dyDescent="0.2">
      <c r="D47" s="48"/>
    </row>
    <row r="48" spans="1:7" ht="12" customHeight="1" x14ac:dyDescent="0.2">
      <c r="D48" s="59"/>
    </row>
    <row r="49" spans="1:4" ht="12" customHeight="1" x14ac:dyDescent="0.2">
      <c r="D49" s="59"/>
    </row>
    <row r="50" spans="1:4" ht="12" customHeight="1" x14ac:dyDescent="0.2">
      <c r="D50" s="48"/>
    </row>
    <row r="51" spans="1:4" ht="12" customHeight="1" x14ac:dyDescent="0.2">
      <c r="D51" s="59"/>
    </row>
    <row r="52" spans="1:4" ht="12" customHeight="1" x14ac:dyDescent="0.2">
      <c r="A52" s="4"/>
      <c r="D52" s="59"/>
    </row>
    <row r="53" spans="1:4" ht="12" customHeight="1" x14ac:dyDescent="0.2">
      <c r="A53" s="4"/>
      <c r="D53" s="48"/>
    </row>
    <row r="54" spans="1:4" ht="12" customHeight="1" x14ac:dyDescent="0.2">
      <c r="D54" s="59"/>
    </row>
    <row r="55" spans="1:4" ht="12" customHeight="1" x14ac:dyDescent="0.2">
      <c r="D55" s="59"/>
    </row>
    <row r="56" spans="1:4" ht="12" customHeight="1" x14ac:dyDescent="0.2">
      <c r="D56" s="48"/>
    </row>
    <row r="57" spans="1:4" ht="12" customHeight="1" x14ac:dyDescent="0.2">
      <c r="D57" s="59"/>
    </row>
    <row r="58" spans="1:4" ht="12" customHeight="1" x14ac:dyDescent="0.2">
      <c r="D58" s="59"/>
    </row>
    <row r="59" spans="1:4" ht="12" customHeight="1" x14ac:dyDescent="0.2">
      <c r="D59" s="48"/>
    </row>
    <row r="60" spans="1:4" ht="12" customHeight="1" x14ac:dyDescent="0.2">
      <c r="D60" s="59"/>
    </row>
    <row r="61" spans="1:4" ht="12" customHeight="1" x14ac:dyDescent="0.2">
      <c r="D61" s="59"/>
    </row>
    <row r="62" spans="1:4" ht="12" customHeight="1" x14ac:dyDescent="0.2">
      <c r="D62" s="48"/>
    </row>
    <row r="63" spans="1:4" ht="12" customHeight="1" x14ac:dyDescent="0.2">
      <c r="D63" s="59"/>
    </row>
    <row r="64" spans="1:4" ht="12" customHeight="1" x14ac:dyDescent="0.2">
      <c r="D64" s="59"/>
    </row>
    <row r="65" spans="4:4" ht="12" customHeight="1" x14ac:dyDescent="0.2">
      <c r="D65" s="48"/>
    </row>
    <row r="66" spans="4:4" ht="12" customHeight="1" x14ac:dyDescent="0.2">
      <c r="D66" s="59"/>
    </row>
    <row r="67" spans="4:4" ht="12" customHeight="1" x14ac:dyDescent="0.2">
      <c r="D67" s="59"/>
    </row>
    <row r="68" spans="4:4" ht="12" customHeight="1" x14ac:dyDescent="0.2">
      <c r="D68" s="48"/>
    </row>
    <row r="69" spans="4:4" ht="12" customHeight="1" x14ac:dyDescent="0.2">
      <c r="D69" s="59"/>
    </row>
    <row r="70" spans="4:4" ht="12" customHeight="1" x14ac:dyDescent="0.2">
      <c r="D70" s="59"/>
    </row>
    <row r="71" spans="4:4" ht="12" customHeight="1" x14ac:dyDescent="0.2">
      <c r="D71" s="48"/>
    </row>
    <row r="72" spans="4:4" ht="12" customHeight="1" x14ac:dyDescent="0.2">
      <c r="D72" s="59"/>
    </row>
    <row r="73" spans="4:4" ht="12" customHeight="1" x14ac:dyDescent="0.2">
      <c r="D73" s="59"/>
    </row>
    <row r="74" spans="4:4" ht="12" customHeight="1" x14ac:dyDescent="0.2">
      <c r="D74" s="48"/>
    </row>
    <row r="75" spans="4:4" ht="12" customHeight="1" x14ac:dyDescent="0.2">
      <c r="D75" s="59"/>
    </row>
    <row r="76" spans="4:4" ht="12" customHeight="1" x14ac:dyDescent="0.2">
      <c r="D76" s="59"/>
    </row>
    <row r="77" spans="4:4" ht="12" customHeight="1" x14ac:dyDescent="0.2">
      <c r="D77" s="48"/>
    </row>
    <row r="78" spans="4:4" ht="12" customHeight="1" x14ac:dyDescent="0.2">
      <c r="D78" s="59"/>
    </row>
    <row r="79" spans="4:4" ht="12" customHeight="1" x14ac:dyDescent="0.2">
      <c r="D79" s="59"/>
    </row>
    <row r="80" spans="4:4" ht="12" customHeight="1" x14ac:dyDescent="0.2">
      <c r="D80" s="48"/>
    </row>
    <row r="81" spans="4:4" ht="12" customHeight="1" x14ac:dyDescent="0.2">
      <c r="D81" s="59"/>
    </row>
    <row r="82" spans="4:4" ht="12" customHeight="1" x14ac:dyDescent="0.2">
      <c r="D82" s="59"/>
    </row>
    <row r="83" spans="4:4" ht="12" customHeight="1" x14ac:dyDescent="0.2">
      <c r="D83" s="48"/>
    </row>
    <row r="84" spans="4:4" ht="12" customHeight="1" x14ac:dyDescent="0.2">
      <c r="D84" s="59"/>
    </row>
    <row r="85" spans="4:4" ht="12" customHeight="1" x14ac:dyDescent="0.2">
      <c r="D85" s="59"/>
    </row>
    <row r="86" spans="4:4" ht="12" customHeight="1" x14ac:dyDescent="0.2">
      <c r="D86" s="48"/>
    </row>
    <row r="87" spans="4:4" ht="12" customHeight="1" x14ac:dyDescent="0.2">
      <c r="D87" s="59"/>
    </row>
    <row r="88" spans="4:4" ht="12" customHeight="1" x14ac:dyDescent="0.2">
      <c r="D88" s="59"/>
    </row>
    <row r="89" spans="4:4" ht="12" customHeight="1" x14ac:dyDescent="0.2">
      <c r="D89" s="48"/>
    </row>
    <row r="90" spans="4:4" ht="12" customHeight="1" x14ac:dyDescent="0.2">
      <c r="D90" s="59"/>
    </row>
    <row r="91" spans="4:4" ht="12" customHeight="1" x14ac:dyDescent="0.2">
      <c r="D91" s="59"/>
    </row>
    <row r="92" spans="4:4" ht="12" customHeight="1" x14ac:dyDescent="0.2">
      <c r="D92" s="48"/>
    </row>
    <row r="93" spans="4:4" ht="12" customHeight="1" x14ac:dyDescent="0.2">
      <c r="D93" s="59"/>
    </row>
    <row r="94" spans="4:4" ht="12" customHeight="1" x14ac:dyDescent="0.2">
      <c r="D94" s="59"/>
    </row>
    <row r="95" spans="4:4" ht="12" customHeight="1" x14ac:dyDescent="0.2">
      <c r="D95" s="48"/>
    </row>
    <row r="96" spans="4:4" ht="12" customHeight="1" x14ac:dyDescent="0.2">
      <c r="D96" s="59"/>
    </row>
    <row r="97" spans="4:4" ht="12" customHeight="1" x14ac:dyDescent="0.2">
      <c r="D97" s="59"/>
    </row>
    <row r="98" spans="4:4" ht="12" customHeight="1" x14ac:dyDescent="0.2">
      <c r="D98" s="48"/>
    </row>
    <row r="99" spans="4:4" ht="12" customHeight="1" x14ac:dyDescent="0.2">
      <c r="D99" s="59"/>
    </row>
    <row r="100" spans="4:4" ht="12" customHeight="1" x14ac:dyDescent="0.2">
      <c r="D100" s="59"/>
    </row>
    <row r="101" spans="4:4" ht="12" customHeight="1" x14ac:dyDescent="0.2">
      <c r="D101" s="48"/>
    </row>
    <row r="102" spans="4:4" ht="12" customHeight="1" x14ac:dyDescent="0.2">
      <c r="D102" s="59"/>
    </row>
    <row r="103" spans="4:4" ht="12" customHeight="1" x14ac:dyDescent="0.2">
      <c r="D103" s="59"/>
    </row>
    <row r="104" spans="4:4" ht="12" customHeight="1" x14ac:dyDescent="0.2">
      <c r="D104" s="48"/>
    </row>
    <row r="105" spans="4:4" ht="12" customHeight="1" x14ac:dyDescent="0.2">
      <c r="D105" s="59"/>
    </row>
    <row r="106" spans="4:4" ht="12" customHeight="1" x14ac:dyDescent="0.2">
      <c r="D106" s="59"/>
    </row>
    <row r="107" spans="4:4" ht="12" customHeight="1" x14ac:dyDescent="0.2">
      <c r="D107" s="48"/>
    </row>
    <row r="108" spans="4:4" ht="12" customHeight="1" x14ac:dyDescent="0.2">
      <c r="D108" s="59"/>
    </row>
    <row r="109" spans="4:4" ht="12" customHeight="1" x14ac:dyDescent="0.2">
      <c r="D109" s="59"/>
    </row>
    <row r="110" spans="4:4" ht="12" customHeight="1" x14ac:dyDescent="0.2">
      <c r="D110" s="48"/>
    </row>
    <row r="111" spans="4:4" ht="12" customHeight="1" x14ac:dyDescent="0.2">
      <c r="D111" s="59"/>
    </row>
    <row r="112" spans="4:4" ht="12" customHeight="1" x14ac:dyDescent="0.2">
      <c r="D112" s="59"/>
    </row>
    <row r="113" spans="4:4" ht="12" customHeight="1" x14ac:dyDescent="0.2">
      <c r="D113" s="48"/>
    </row>
    <row r="114" spans="4:4" ht="12" customHeight="1" x14ac:dyDescent="0.2">
      <c r="D114" s="59"/>
    </row>
    <row r="115" spans="4:4" ht="12" customHeight="1" x14ac:dyDescent="0.2">
      <c r="D115" s="59"/>
    </row>
    <row r="116" spans="4:4" ht="12" customHeight="1" x14ac:dyDescent="0.2">
      <c r="D116" s="48"/>
    </row>
    <row r="117" spans="4:4" ht="12" customHeight="1" x14ac:dyDescent="0.2">
      <c r="D117" s="59"/>
    </row>
    <row r="118" spans="4:4" ht="12" customHeight="1" x14ac:dyDescent="0.2">
      <c r="D118" s="59"/>
    </row>
    <row r="119" spans="4:4" ht="12" customHeight="1" x14ac:dyDescent="0.2">
      <c r="D119" s="48"/>
    </row>
    <row r="120" spans="4:4" ht="12" customHeight="1" x14ac:dyDescent="0.2">
      <c r="D120" s="59"/>
    </row>
    <row r="121" spans="4:4" ht="12" customHeight="1" x14ac:dyDescent="0.2">
      <c r="D121" s="59"/>
    </row>
    <row r="122" spans="4:4" ht="12" customHeight="1" x14ac:dyDescent="0.2">
      <c r="D122" s="48"/>
    </row>
    <row r="123" spans="4:4" ht="12" customHeight="1" x14ac:dyDescent="0.2">
      <c r="D123" s="59"/>
    </row>
    <row r="124" spans="4:4" ht="12" customHeight="1" x14ac:dyDescent="0.2">
      <c r="D124" s="59"/>
    </row>
    <row r="125" spans="4:4" ht="12" customHeight="1" x14ac:dyDescent="0.2">
      <c r="D125" s="48"/>
    </row>
    <row r="126" spans="4:4" ht="12" customHeight="1" x14ac:dyDescent="0.2">
      <c r="D126" s="59"/>
    </row>
    <row r="127" spans="4:4" ht="12" customHeight="1" x14ac:dyDescent="0.2">
      <c r="D127" s="59"/>
    </row>
    <row r="128" spans="4:4" ht="12" customHeight="1" x14ac:dyDescent="0.2">
      <c r="D128" s="48"/>
    </row>
    <row r="129" spans="4:4" ht="12" customHeight="1" x14ac:dyDescent="0.2">
      <c r="D129" s="59"/>
    </row>
    <row r="130" spans="4:4" ht="12" customHeight="1" x14ac:dyDescent="0.2">
      <c r="D130" s="59"/>
    </row>
    <row r="131" spans="4:4" ht="12" customHeight="1" x14ac:dyDescent="0.2">
      <c r="D131" s="48"/>
    </row>
    <row r="132" spans="4:4" ht="12" customHeight="1" x14ac:dyDescent="0.2">
      <c r="D132" s="59"/>
    </row>
    <row r="133" spans="4:4" ht="12" customHeight="1" x14ac:dyDescent="0.2">
      <c r="D133" s="59"/>
    </row>
    <row r="134" spans="4:4" ht="12" customHeight="1" x14ac:dyDescent="0.2">
      <c r="D134" s="48"/>
    </row>
    <row r="135" spans="4:4" ht="12" customHeight="1" x14ac:dyDescent="0.2">
      <c r="D135" s="59"/>
    </row>
    <row r="136" spans="4:4" ht="12" customHeight="1" x14ac:dyDescent="0.2">
      <c r="D136" s="59"/>
    </row>
    <row r="137" spans="4:4" ht="12" customHeight="1" x14ac:dyDescent="0.2">
      <c r="D137" s="48"/>
    </row>
    <row r="138" spans="4:4" ht="12" customHeight="1" x14ac:dyDescent="0.2">
      <c r="D138" s="59"/>
    </row>
    <row r="139" spans="4:4" ht="12" customHeight="1" x14ac:dyDescent="0.2">
      <c r="D139" s="59"/>
    </row>
    <row r="140" spans="4:4" ht="12" customHeight="1" x14ac:dyDescent="0.2">
      <c r="D140" s="48"/>
    </row>
    <row r="141" spans="4:4" ht="12" customHeight="1" x14ac:dyDescent="0.2">
      <c r="D141" s="59"/>
    </row>
    <row r="142" spans="4:4" ht="12" customHeight="1" x14ac:dyDescent="0.2">
      <c r="D142" s="48"/>
    </row>
    <row r="143" spans="4:4" ht="12" customHeight="1" x14ac:dyDescent="0.2">
      <c r="D143" s="48"/>
    </row>
    <row r="144" spans="4:4" ht="12" customHeight="1" x14ac:dyDescent="0.2">
      <c r="D144" s="48"/>
    </row>
    <row r="145" spans="4:4" ht="12" customHeight="1" x14ac:dyDescent="0.2">
      <c r="D145" s="48"/>
    </row>
    <row r="146" spans="4:4" ht="12" customHeight="1" x14ac:dyDescent="0.2">
      <c r="D146" s="48"/>
    </row>
    <row r="147" spans="4:4" ht="12" customHeight="1" x14ac:dyDescent="0.2">
      <c r="D147" s="48"/>
    </row>
    <row r="148" spans="4:4" ht="12" customHeight="1" x14ac:dyDescent="0.2">
      <c r="D148" s="48"/>
    </row>
    <row r="149" spans="4:4" ht="12" customHeight="1" x14ac:dyDescent="0.2">
      <c r="D149" s="48"/>
    </row>
    <row r="150" spans="4:4" ht="12" customHeight="1" x14ac:dyDescent="0.2">
      <c r="D150" s="48"/>
    </row>
    <row r="151" spans="4:4" ht="12" customHeight="1" x14ac:dyDescent="0.2">
      <c r="D151" s="48"/>
    </row>
    <row r="152" spans="4:4" ht="12" customHeight="1" x14ac:dyDescent="0.2">
      <c r="D152" s="48"/>
    </row>
    <row r="153" spans="4:4" ht="12" customHeight="1" x14ac:dyDescent="0.2">
      <c r="D153" s="48"/>
    </row>
    <row r="154" spans="4:4" ht="12" customHeight="1" x14ac:dyDescent="0.2">
      <c r="D154" s="48"/>
    </row>
    <row r="155" spans="4:4" ht="12" customHeight="1" x14ac:dyDescent="0.2">
      <c r="D155" s="48"/>
    </row>
    <row r="156" spans="4:4" ht="12" customHeight="1" x14ac:dyDescent="0.2">
      <c r="D156" s="48"/>
    </row>
    <row r="157" spans="4:4" ht="12" customHeight="1" x14ac:dyDescent="0.2">
      <c r="D157" s="48"/>
    </row>
    <row r="158" spans="4:4" ht="12" customHeight="1" x14ac:dyDescent="0.2">
      <c r="D158" s="48"/>
    </row>
    <row r="159" spans="4:4" ht="12" customHeight="1" x14ac:dyDescent="0.2">
      <c r="D159" s="48"/>
    </row>
    <row r="162" spans="4:4" ht="12" customHeight="1" x14ac:dyDescent="0.2">
      <c r="D162" s="48"/>
    </row>
    <row r="163" spans="4:4" ht="12" customHeight="1" x14ac:dyDescent="0.2">
      <c r="D163" s="48"/>
    </row>
    <row r="164" spans="4:4" ht="12" customHeight="1" x14ac:dyDescent="0.2">
      <c r="D164" s="48"/>
    </row>
    <row r="165" spans="4:4" ht="12" customHeight="1" x14ac:dyDescent="0.2">
      <c r="D165" s="48"/>
    </row>
    <row r="166" spans="4:4" ht="12" customHeight="1" x14ac:dyDescent="0.2">
      <c r="D166" s="48"/>
    </row>
    <row r="167" spans="4:4" ht="12" customHeight="1" x14ac:dyDescent="0.2">
      <c r="D167" s="48"/>
    </row>
    <row r="168" spans="4:4" ht="12" customHeight="1" x14ac:dyDescent="0.2">
      <c r="D168" s="48"/>
    </row>
    <row r="169" spans="4:4" ht="12" customHeight="1" x14ac:dyDescent="0.2">
      <c r="D169" s="48"/>
    </row>
    <row r="170" spans="4:4" ht="12" customHeight="1" x14ac:dyDescent="0.2">
      <c r="D170" s="48"/>
    </row>
    <row r="171" spans="4:4" ht="12" customHeight="1" x14ac:dyDescent="0.2">
      <c r="D171" s="48"/>
    </row>
    <row r="172" spans="4:4" ht="12" customHeight="1" x14ac:dyDescent="0.2">
      <c r="D172" s="48"/>
    </row>
    <row r="173" spans="4:4" ht="12" customHeight="1" x14ac:dyDescent="0.2">
      <c r="D173" s="48"/>
    </row>
    <row r="174" spans="4:4" ht="12" customHeight="1" x14ac:dyDescent="0.2">
      <c r="D174" s="48"/>
    </row>
    <row r="175" spans="4:4" ht="12" customHeight="1" x14ac:dyDescent="0.2">
      <c r="D175" s="48"/>
    </row>
    <row r="176" spans="4:4" ht="12" customHeight="1" x14ac:dyDescent="0.2">
      <c r="D176" s="48"/>
    </row>
    <row r="177" spans="4:4" ht="12" customHeight="1" x14ac:dyDescent="0.2">
      <c r="D177" s="48"/>
    </row>
    <row r="178" spans="4:4" ht="12" customHeight="1" x14ac:dyDescent="0.2">
      <c r="D178" s="48"/>
    </row>
    <row r="179" spans="4:4" ht="12" customHeight="1" x14ac:dyDescent="0.2">
      <c r="D179" s="48"/>
    </row>
    <row r="180" spans="4:4" ht="12" customHeight="1" x14ac:dyDescent="0.2">
      <c r="D180" s="48"/>
    </row>
    <row r="181" spans="4:4" ht="12" customHeight="1" x14ac:dyDescent="0.2">
      <c r="D181" s="48"/>
    </row>
    <row r="182" spans="4:4" ht="12" customHeight="1" x14ac:dyDescent="0.2">
      <c r="D182" s="48"/>
    </row>
    <row r="183" spans="4:4" ht="12" customHeight="1" x14ac:dyDescent="0.2">
      <c r="D183" s="48"/>
    </row>
    <row r="184" spans="4:4" ht="12" customHeight="1" x14ac:dyDescent="0.2">
      <c r="D184" s="48"/>
    </row>
    <row r="185" spans="4:4" ht="12" customHeight="1" x14ac:dyDescent="0.2">
      <c r="D185" s="48"/>
    </row>
    <row r="186" spans="4:4" ht="12" customHeight="1" x14ac:dyDescent="0.2">
      <c r="D186" s="48"/>
    </row>
    <row r="187" spans="4:4" ht="12" customHeight="1" x14ac:dyDescent="0.2">
      <c r="D187" s="48"/>
    </row>
    <row r="188" spans="4:4" ht="12" customHeight="1" x14ac:dyDescent="0.2">
      <c r="D188" s="48"/>
    </row>
    <row r="189" spans="4:4" ht="12" customHeight="1" x14ac:dyDescent="0.2">
      <c r="D189" s="48"/>
    </row>
    <row r="190" spans="4:4" ht="12" customHeight="1" x14ac:dyDescent="0.2">
      <c r="D190" s="48"/>
    </row>
    <row r="191" spans="4:4" ht="12" customHeight="1" x14ac:dyDescent="0.2">
      <c r="D191" s="48"/>
    </row>
    <row r="192" spans="4:4" ht="12" customHeight="1" x14ac:dyDescent="0.2">
      <c r="D192" s="48"/>
    </row>
    <row r="193" spans="4:4" ht="12" customHeight="1" x14ac:dyDescent="0.2">
      <c r="D193" s="48"/>
    </row>
    <row r="194" spans="4:4" ht="12" customHeight="1" x14ac:dyDescent="0.2">
      <c r="D194" s="48"/>
    </row>
    <row r="195" spans="4:4" ht="12" customHeight="1" x14ac:dyDescent="0.2">
      <c r="D195" s="48"/>
    </row>
    <row r="196" spans="4:4" ht="12" customHeight="1" x14ac:dyDescent="0.2">
      <c r="D196" s="48"/>
    </row>
    <row r="197" spans="4:4" ht="12" customHeight="1" x14ac:dyDescent="0.2">
      <c r="D197" s="48"/>
    </row>
    <row r="198" spans="4:4" ht="12" customHeight="1" x14ac:dyDescent="0.2">
      <c r="D198" s="48"/>
    </row>
    <row r="199" spans="4:4" ht="12" customHeight="1" x14ac:dyDescent="0.2">
      <c r="D199" s="48"/>
    </row>
    <row r="200" spans="4:4" ht="12" customHeight="1" x14ac:dyDescent="0.2">
      <c r="D200" s="48"/>
    </row>
    <row r="201" spans="4:4" ht="12" customHeight="1" x14ac:dyDescent="0.2">
      <c r="D201" s="48"/>
    </row>
    <row r="202" spans="4:4" ht="12" customHeight="1" x14ac:dyDescent="0.2">
      <c r="D202" s="48"/>
    </row>
    <row r="203" spans="4:4" ht="12" customHeight="1" x14ac:dyDescent="0.2">
      <c r="D203" s="48"/>
    </row>
    <row r="204" spans="4:4" ht="12" customHeight="1" x14ac:dyDescent="0.2">
      <c r="D204" s="48"/>
    </row>
    <row r="205" spans="4:4" ht="12" customHeight="1" x14ac:dyDescent="0.2">
      <c r="D205" s="48"/>
    </row>
    <row r="206" spans="4:4" ht="12" customHeight="1" x14ac:dyDescent="0.2">
      <c r="D206" s="48"/>
    </row>
    <row r="207" spans="4:4" ht="12" customHeight="1" x14ac:dyDescent="0.2">
      <c r="D207" s="48"/>
    </row>
    <row r="208" spans="4:4" ht="12" customHeight="1" x14ac:dyDescent="0.2">
      <c r="D208" s="48"/>
    </row>
    <row r="209" spans="4:4" ht="12" customHeight="1" x14ac:dyDescent="0.2">
      <c r="D209" s="48"/>
    </row>
    <row r="210" spans="4:4" ht="12" customHeight="1" x14ac:dyDescent="0.2">
      <c r="D210" s="48"/>
    </row>
    <row r="211" spans="4:4" ht="12" customHeight="1" x14ac:dyDescent="0.2">
      <c r="D211" s="48"/>
    </row>
    <row r="212" spans="4:4" ht="12" customHeight="1" x14ac:dyDescent="0.2">
      <c r="D212" s="48"/>
    </row>
    <row r="213" spans="4:4" ht="12" customHeight="1" x14ac:dyDescent="0.2">
      <c r="D213" s="48"/>
    </row>
    <row r="214" spans="4:4" ht="12" customHeight="1" x14ac:dyDescent="0.2">
      <c r="D214" s="48"/>
    </row>
    <row r="215" spans="4:4" ht="12" customHeight="1" x14ac:dyDescent="0.2">
      <c r="D215" s="48"/>
    </row>
    <row r="216" spans="4:4" ht="12" customHeight="1" x14ac:dyDescent="0.2">
      <c r="D216" s="48"/>
    </row>
    <row r="217" spans="4:4" ht="12" customHeight="1" x14ac:dyDescent="0.2">
      <c r="D217" s="48"/>
    </row>
    <row r="218" spans="4:4" ht="12" customHeight="1" x14ac:dyDescent="0.2">
      <c r="D218" s="48"/>
    </row>
    <row r="219" spans="4:4" ht="12" customHeight="1" x14ac:dyDescent="0.2">
      <c r="D219" s="48"/>
    </row>
    <row r="220" spans="4:4" ht="12" customHeight="1" x14ac:dyDescent="0.2">
      <c r="D220" s="48"/>
    </row>
    <row r="221" spans="4:4" ht="12" customHeight="1" x14ac:dyDescent="0.2">
      <c r="D221" s="48"/>
    </row>
    <row r="222" spans="4:4" ht="12" customHeight="1" x14ac:dyDescent="0.2">
      <c r="D222" s="48"/>
    </row>
    <row r="223" spans="4:4" ht="12" customHeight="1" x14ac:dyDescent="0.2">
      <c r="D223" s="48"/>
    </row>
    <row r="224" spans="4:4" ht="12" customHeight="1" x14ac:dyDescent="0.2">
      <c r="D224" s="48"/>
    </row>
    <row r="225" spans="4:4" ht="12" customHeight="1" x14ac:dyDescent="0.2">
      <c r="D225" s="48"/>
    </row>
    <row r="226" spans="4:4" ht="12" customHeight="1" x14ac:dyDescent="0.2">
      <c r="D226" s="48"/>
    </row>
    <row r="227" spans="4:4" ht="12" customHeight="1" x14ac:dyDescent="0.2">
      <c r="D227" s="48"/>
    </row>
    <row r="228" spans="4:4" ht="12" customHeight="1" x14ac:dyDescent="0.2">
      <c r="D228" s="48"/>
    </row>
    <row r="229" spans="4:4" ht="12" customHeight="1" x14ac:dyDescent="0.2">
      <c r="D229" s="48"/>
    </row>
    <row r="230" spans="4:4" ht="12" customHeight="1" x14ac:dyDescent="0.2">
      <c r="D230" s="48"/>
    </row>
    <row r="231" spans="4:4" ht="12" customHeight="1" x14ac:dyDescent="0.2">
      <c r="D231" s="48"/>
    </row>
    <row r="232" spans="4:4" ht="12" customHeight="1" x14ac:dyDescent="0.2">
      <c r="D232" s="48"/>
    </row>
    <row r="233" spans="4:4" ht="12" customHeight="1" x14ac:dyDescent="0.2">
      <c r="D233" s="48"/>
    </row>
    <row r="234" spans="4:4" ht="12" customHeight="1" x14ac:dyDescent="0.2">
      <c r="D234" s="48"/>
    </row>
    <row r="235" spans="4:4" ht="12" customHeight="1" x14ac:dyDescent="0.2">
      <c r="D235" s="48"/>
    </row>
    <row r="236" spans="4:4" ht="12" customHeight="1" x14ac:dyDescent="0.2">
      <c r="D236" s="48"/>
    </row>
    <row r="237" spans="4:4" ht="12" customHeight="1" x14ac:dyDescent="0.2">
      <c r="D237" s="48"/>
    </row>
  </sheetData>
  <sheetProtection selectLockedCells="1"/>
  <phoneticPr fontId="0" type="noConversion"/>
  <printOptions horizontalCentered="1" gridLines="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2"/>
  <sheetViews>
    <sheetView showGridLines="0" zoomScaleNormal="100" workbookViewId="0">
      <selection activeCell="B18" sqref="B18"/>
    </sheetView>
  </sheetViews>
  <sheetFormatPr defaultColWidth="9.109375" defaultRowHeight="12.6" customHeight="1" x14ac:dyDescent="0.2"/>
  <cols>
    <col min="1" max="1" width="133.88671875" style="57" customWidth="1"/>
    <col min="2" max="16384" width="9.109375" style="56"/>
  </cols>
  <sheetData>
    <row r="1" spans="1:1" ht="12.6" customHeight="1" x14ac:dyDescent="0.2">
      <c r="A1" s="86" t="str">
        <f>Cartões!$L$1</f>
        <v>Português</v>
      </c>
    </row>
    <row r="2" spans="1:1" ht="12.6" customHeight="1" x14ac:dyDescent="0.2">
      <c r="A2" s="69"/>
    </row>
    <row r="3" spans="1:1" ht="12.6" customHeight="1" x14ac:dyDescent="0.2">
      <c r="A3" s="58" t="str">
        <f>IF($A$1="Português",A4,IF($A$1="English",A5,IF($A$1="Español",A6,IF($A$1="Français",A7))))</f>
        <v>Requisições durante a Montagem e Realização tem um AGRAVAMENTO de 30% e está sujeita à disponibilidade do produto</v>
      </c>
    </row>
    <row r="4" spans="1:1" ht="12.6" customHeight="1" x14ac:dyDescent="0.2">
      <c r="A4" s="51" t="s">
        <v>136</v>
      </c>
    </row>
    <row r="5" spans="1:1" ht="12.6" customHeight="1" x14ac:dyDescent="0.2">
      <c r="A5" s="117" t="s">
        <v>137</v>
      </c>
    </row>
    <row r="6" spans="1:1" ht="12.6" customHeight="1" x14ac:dyDescent="0.2">
      <c r="A6" s="51" t="s">
        <v>138</v>
      </c>
    </row>
    <row r="7" spans="1:1" ht="12.6" customHeight="1" x14ac:dyDescent="0.2">
      <c r="A7" s="122" t="s">
        <v>139</v>
      </c>
    </row>
    <row r="8" spans="1:1" ht="20.399999999999999" x14ac:dyDescent="0.2">
      <c r="A8" s="58" t="str">
        <f>IF($A$1="Português",A9,IF($A$1="English",A10,IF($A$1="Español",A11,IF($A$1="Français",A12))))</f>
        <v>A desistência de serviços solicitados só poderá ser feita até ao 4º dia antes do período de montagem, a partir desta data 
não haverá lugar à devolução do valor pago.</v>
      </c>
    </row>
    <row r="9" spans="1:1" ht="20.399999999999999" x14ac:dyDescent="0.2">
      <c r="A9" s="51" t="s">
        <v>177</v>
      </c>
    </row>
    <row r="10" spans="1:1" ht="20.399999999999999" x14ac:dyDescent="0.2">
      <c r="A10" s="117" t="s">
        <v>178</v>
      </c>
    </row>
    <row r="11" spans="1:1" ht="20.399999999999999" x14ac:dyDescent="0.2">
      <c r="A11" s="51" t="s">
        <v>179</v>
      </c>
    </row>
    <row r="12" spans="1:1" ht="20.399999999999999" x14ac:dyDescent="0.2">
      <c r="A12" s="118" t="s">
        <v>180</v>
      </c>
    </row>
    <row r="13" spans="1:1" ht="12.6" customHeight="1" x14ac:dyDescent="0.2">
      <c r="A13" s="58" t="str">
        <f>IF($A$1="Português",A14,IF($A$1="English",A15,IF($A$1="Español",A16,IF($A$1="Français",A17))))</f>
        <v>Para aceder às instalações da FIL durante a feira é necessário estar devidamente acreditado.</v>
      </c>
    </row>
    <row r="14" spans="1:1" ht="12.6" customHeight="1" x14ac:dyDescent="0.2">
      <c r="A14" s="4" t="s">
        <v>15</v>
      </c>
    </row>
    <row r="15" spans="1:1" ht="12.6" customHeight="1" x14ac:dyDescent="0.2">
      <c r="A15" s="4" t="s">
        <v>16</v>
      </c>
    </row>
    <row r="16" spans="1:1" ht="12.6" customHeight="1" x14ac:dyDescent="0.2">
      <c r="A16" s="4" t="s">
        <v>65</v>
      </c>
    </row>
    <row r="17" spans="1:1" ht="12.6" customHeight="1" x14ac:dyDescent="0.2">
      <c r="A17" s="1" t="s">
        <v>18</v>
      </c>
    </row>
    <row r="18" spans="1:1" ht="12.6" customHeight="1" x14ac:dyDescent="0.2">
      <c r="A18" s="58" t="str">
        <f>IF($A$1="Português",A19,IF($A$1="English",A20,IF($A$1="Español",A21,IF($A$1="Français",A22))))</f>
        <v>Nº DE CARTÕES DE MONTAGEM / DESMONTAGEM PARA EXPOSITOR E MONTADOR:</v>
      </c>
    </row>
    <row r="19" spans="1:1" ht="12.6" customHeight="1" x14ac:dyDescent="0.2">
      <c r="A19" s="20" t="s">
        <v>34</v>
      </c>
    </row>
    <row r="20" spans="1:1" ht="12.6" customHeight="1" x14ac:dyDescent="0.2">
      <c r="A20" s="20" t="s">
        <v>55</v>
      </c>
    </row>
    <row r="21" spans="1:1" ht="12.6" customHeight="1" x14ac:dyDescent="0.2">
      <c r="A21" s="20" t="s">
        <v>36</v>
      </c>
    </row>
    <row r="22" spans="1:1" ht="12.6" customHeight="1" x14ac:dyDescent="0.2">
      <c r="A22" s="20" t="s">
        <v>37</v>
      </c>
    </row>
    <row r="23" spans="1:1" ht="12.6" customHeight="1" x14ac:dyDescent="0.2">
      <c r="A23" s="58" t="str">
        <f>IF($A$1="Português",A24,IF($A$1="English",A25,IF($A$1="Español",A26,IF($A$1="Français",A27))))</f>
        <v>Devem ser levantados no Serviço de Apoio ao Cliente (Localizado no Grande Hall)</v>
      </c>
    </row>
    <row r="24" spans="1:1" ht="12.6" customHeight="1" x14ac:dyDescent="0.2">
      <c r="A24" s="20" t="s">
        <v>56</v>
      </c>
    </row>
    <row r="25" spans="1:1" ht="12.6" customHeight="1" x14ac:dyDescent="0.2">
      <c r="A25" s="2" t="s">
        <v>59</v>
      </c>
    </row>
    <row r="26" spans="1:1" ht="12.6" customHeight="1" x14ac:dyDescent="0.2">
      <c r="A26" s="20" t="s">
        <v>57</v>
      </c>
    </row>
    <row r="27" spans="1:1" ht="12.6" customHeight="1" x14ac:dyDescent="0.2">
      <c r="A27" s="20" t="s">
        <v>58</v>
      </c>
    </row>
    <row r="28" spans="1:1" ht="12.6" customHeight="1" x14ac:dyDescent="0.2">
      <c r="A28" s="58" t="str">
        <f>IF($A$1="Português",A29,IF($A$1="English",A30,IF($A$1="Español",A31,IF($A$1="Français",A32))))</f>
        <v>Pagamento a favor de:   LISBOA-FEIRAS CONGRESSOS E EVENTOS   (referência)</v>
      </c>
    </row>
    <row r="29" spans="1:1" ht="12.6" customHeight="1" x14ac:dyDescent="0.2">
      <c r="A29" s="7" t="s">
        <v>84</v>
      </c>
    </row>
    <row r="30" spans="1:1" ht="12.6" customHeight="1" x14ac:dyDescent="0.2">
      <c r="A30" s="73" t="s">
        <v>85</v>
      </c>
    </row>
    <row r="31" spans="1:1" ht="12.6" customHeight="1" x14ac:dyDescent="0.2">
      <c r="A31" s="7" t="s">
        <v>86</v>
      </c>
    </row>
    <row r="32" spans="1:1" ht="12.6" customHeight="1" x14ac:dyDescent="0.2">
      <c r="A32" s="74" t="s">
        <v>87</v>
      </c>
    </row>
    <row r="33" spans="1:1" ht="12.6" customHeight="1" x14ac:dyDescent="0.2">
      <c r="A33" s="58" t="str">
        <f>IF($A$1="Português",A34,IF($A$1="English",A35,IF($A$1="Español",A36,IF($A$1="Français",A37))))</f>
        <v>(os dados recolhidos são facultados pelo titular no quadro das obrigações contratuais com a Lisboa-FCE e serão mantidos enquanto durar tal relação e para esse efeito)</v>
      </c>
    </row>
    <row r="34" spans="1:1" ht="12.6" customHeight="1" x14ac:dyDescent="0.2">
      <c r="A34" s="176" t="s">
        <v>145</v>
      </c>
    </row>
    <row r="35" spans="1:1" ht="12.6" customHeight="1" x14ac:dyDescent="0.2">
      <c r="A35" s="177" t="s">
        <v>146</v>
      </c>
    </row>
    <row r="36" spans="1:1" ht="12.6" customHeight="1" x14ac:dyDescent="0.2">
      <c r="A36" s="178" t="s">
        <v>147</v>
      </c>
    </row>
    <row r="37" spans="1:1" ht="12.6" customHeight="1" x14ac:dyDescent="0.2">
      <c r="A37" s="65" t="s">
        <v>148</v>
      </c>
    </row>
    <row r="38" spans="1:1" ht="12.6" customHeight="1" x14ac:dyDescent="0.2">
      <c r="A38" s="58" t="str">
        <f>IF($A$1="Português",A39,IF($A$1="English",A40,IF($A$1="Español",A41,IF($A$1="Français",A42))))</f>
        <v>Formulário de envio de documento comprovativo de pagamento:</v>
      </c>
    </row>
    <row r="39" spans="1:1" ht="12.6" customHeight="1" x14ac:dyDescent="0.2">
      <c r="A39" s="178" t="s">
        <v>161</v>
      </c>
    </row>
    <row r="40" spans="1:1" ht="12.6" customHeight="1" x14ac:dyDescent="0.2">
      <c r="A40" s="12" t="s">
        <v>162</v>
      </c>
    </row>
    <row r="41" spans="1:1" ht="12.6" customHeight="1" x14ac:dyDescent="0.2">
      <c r="A41" s="12" t="s">
        <v>163</v>
      </c>
    </row>
    <row r="42" spans="1:1" ht="12.6" customHeight="1" x14ac:dyDescent="0.2">
      <c r="A42" s="12" t="s">
        <v>164</v>
      </c>
    </row>
  </sheetData>
  <sheetProtection select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71F68-CE4B-49E1-848F-DD6E355AECB3}">
  <dimension ref="A1:A27"/>
  <sheetViews>
    <sheetView showGridLines="0" topLeftCell="A10" workbookViewId="0">
      <selection activeCell="C12" sqref="C12"/>
    </sheetView>
  </sheetViews>
  <sheetFormatPr defaultRowHeight="13.2" x14ac:dyDescent="0.25"/>
  <cols>
    <col min="1" max="1" width="138.33203125" style="108" customWidth="1"/>
    <col min="2" max="16384" width="8.88671875" style="108"/>
  </cols>
  <sheetData>
    <row r="1" spans="1:1" ht="13.8" thickBot="1" x14ac:dyDescent="0.3">
      <c r="A1" s="17" t="str">
        <f>Cartões!$L$1</f>
        <v>Português</v>
      </c>
    </row>
    <row r="2" spans="1:1" x14ac:dyDescent="0.25">
      <c r="A2" s="109"/>
    </row>
    <row r="3" spans="1:1" x14ac:dyDescent="0.25">
      <c r="A3" s="19" t="str">
        <f>IF($A$1="Português",A4,(IF($A$1="English",A5,(IF($A$1="Español",A6,(IF($A$1="Français",A7)))))))</f>
        <v>Devem ser levantados no Serviço de Apoio ao Cliente (Localizado no Grande Hall)</v>
      </c>
    </row>
    <row r="4" spans="1:1" x14ac:dyDescent="0.25">
      <c r="A4" s="20" t="s">
        <v>56</v>
      </c>
    </row>
    <row r="5" spans="1:1" x14ac:dyDescent="0.25">
      <c r="A5" s="2" t="s">
        <v>59</v>
      </c>
    </row>
    <row r="6" spans="1:1" x14ac:dyDescent="0.25">
      <c r="A6" s="20" t="s">
        <v>57</v>
      </c>
    </row>
    <row r="7" spans="1:1" x14ac:dyDescent="0.25">
      <c r="A7" s="20" t="s">
        <v>58</v>
      </c>
    </row>
    <row r="8" spans="1:1" ht="51.6" x14ac:dyDescent="0.25">
      <c r="A8" s="58" t="str">
        <f>IF($A$1="Português",A9,(IF($A$1="English",A10,(IF($A$1="Español",A11,(IF($A$1="Français",A12)))))))</f>
        <v>A Credencial de Montagem confere ao Expositor / Empresa montadora o direito de iniciar os trabalhos de montagem no seu Stand. Este documento só pode ser levantado na TESOURARIA da FIL, após a liquidação de todos os débitos do expositor.
Os cartões só são válidos durante os períodos definidos para a montagem e desmontagem da Feira. O expositor deve enviar à FIL (até 15 dias antes do início da montagem) o nome da Empresa montadora bem como a identificação da pessoa responsável pela montagem, a fim de serem emitidos os cartões de montagem e desmontagem.
Estes cartões não são nominativos, sendo obrigatório a sua utilização.</v>
      </c>
    </row>
    <row r="9" spans="1:1" ht="51" x14ac:dyDescent="0.25">
      <c r="A9" s="4" t="s">
        <v>39</v>
      </c>
    </row>
    <row r="10" spans="1:1" ht="61.2" x14ac:dyDescent="0.25">
      <c r="A10" s="68" t="s">
        <v>54</v>
      </c>
    </row>
    <row r="11" spans="1:1" ht="51" x14ac:dyDescent="0.25">
      <c r="A11" s="4" t="s">
        <v>40</v>
      </c>
    </row>
    <row r="12" spans="1:1" ht="51" x14ac:dyDescent="0.25">
      <c r="A12" s="23" t="s">
        <v>41</v>
      </c>
    </row>
    <row r="13" spans="1:1" x14ac:dyDescent="0.25">
      <c r="A13" s="58" t="str">
        <f>IF($A$1="Português",A14,(IF($A$1="English",A15,(IF($A$1="Español",A16,(IF($A$1="Français",A17)))))))</f>
        <v>Estes cartões destinam-se às pessoas que irão prestar serviço no stand durante a realização da feira. O seu nº é proporcional à área ocupada</v>
      </c>
    </row>
    <row r="14" spans="1:1" x14ac:dyDescent="0.25">
      <c r="A14" s="4" t="s">
        <v>157</v>
      </c>
    </row>
    <row r="15" spans="1:1" x14ac:dyDescent="0.25">
      <c r="A15" s="68" t="s">
        <v>158</v>
      </c>
    </row>
    <row r="16" spans="1:1" x14ac:dyDescent="0.25">
      <c r="A16" s="4" t="s">
        <v>159</v>
      </c>
    </row>
    <row r="17" spans="1:1" x14ac:dyDescent="0.25">
      <c r="A17" s="23" t="s">
        <v>160</v>
      </c>
    </row>
    <row r="18" spans="1:1" x14ac:dyDescent="0.25">
      <c r="A18" s="58" t="str">
        <f>IF('T2'!$A$1="Português",A19,(IF('T2'!$A$1="English",A20,(IF('T2'!$A$1="Español",A21,(IF('T2'!$A$1="Français",A22)))))))</f>
        <v>O Expositor só pode comprar Cartões de Expositor adicionais até ao dobro dos cartões  a que tem direito em função dos metros comprados.</v>
      </c>
    </row>
    <row r="19" spans="1:1" x14ac:dyDescent="0.25">
      <c r="A19" s="53" t="s">
        <v>70</v>
      </c>
    </row>
    <row r="20" spans="1:1" x14ac:dyDescent="0.25">
      <c r="A20" s="55" t="s">
        <v>81</v>
      </c>
    </row>
    <row r="21" spans="1:1" x14ac:dyDescent="0.25">
      <c r="A21" s="53" t="s">
        <v>82</v>
      </c>
    </row>
    <row r="22" spans="1:1" x14ac:dyDescent="0.25">
      <c r="A22" s="54" t="s">
        <v>83</v>
      </c>
    </row>
    <row r="23" spans="1:1" x14ac:dyDescent="0.25">
      <c r="A23" s="58" t="str">
        <f>IF('T2'!$A$1="Português",A24,(IF('T2'!$A$1="English",A25,(IF('T2'!$A$1="Español",A26,(IF('T2'!$A$1="Français",A27)))))))</f>
        <v>Estes cartões são nominais e intransmissíveis, sob pena da sua apreensão, sendo obrigatório o seu uso visível, sempre que o utente se encontre no recinto da Feira.</v>
      </c>
    </row>
    <row r="24" spans="1:1" x14ac:dyDescent="0.25">
      <c r="A24" s="4" t="s">
        <v>20</v>
      </c>
    </row>
    <row r="25" spans="1:1" x14ac:dyDescent="0.25">
      <c r="A25" s="68" t="s">
        <v>21</v>
      </c>
    </row>
    <row r="26" spans="1:1" x14ac:dyDescent="0.25">
      <c r="A26" s="4" t="s">
        <v>22</v>
      </c>
    </row>
    <row r="27" spans="1:1" x14ac:dyDescent="0.25">
      <c r="A27" s="23" t="s">
        <v>23</v>
      </c>
    </row>
  </sheetData>
  <sheetProtection select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Cartões</vt:lpstr>
      <vt:lpstr>Ler+</vt:lpstr>
      <vt:lpstr>T1</vt:lpstr>
      <vt:lpstr>T2</vt:lpstr>
      <vt:lpstr>L1</vt:lpstr>
      <vt:lpstr>Cartões!Print_Area</vt:lpstr>
      <vt:lpstr>'Ler+'!Print_Area</vt:lpstr>
    </vt:vector>
  </TitlesOfParts>
  <Company>AIP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mplopes01</dc:creator>
  <cp:lastModifiedBy>Pilar Anton</cp:lastModifiedBy>
  <cp:lastPrinted>2023-04-12T15:34:48Z</cp:lastPrinted>
  <dcterms:created xsi:type="dcterms:W3CDTF">2010-07-14T14:04:12Z</dcterms:created>
  <dcterms:modified xsi:type="dcterms:W3CDTF">2023-07-21T08:17:16Z</dcterms:modified>
</cp:coreProperties>
</file>