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W:\Gab Apoio Cliente\zz_Boletins Feiras\05_BTL2025\2025\"/>
    </mc:Choice>
  </mc:AlternateContent>
  <xr:revisionPtr revIDLastSave="0" documentId="13_ncr:1_{977362C4-951C-46EC-8DA1-AEADC214E176}" xr6:coauthVersionLast="47" xr6:coauthVersionMax="47" xr10:uidLastSave="{00000000-0000-0000-0000-000000000000}"/>
  <workbookProtection workbookAlgorithmName="SHA-512" workbookHashValue="Z7Zukdqqetyem/9DRPFMa7p9P3QLe6SLlGUmB3MV0mMm9np3rZ+CcUQbSV9SziJSSNnkfnzV32dKuk6EhIljRQ==" workbookSaltValue="Vwua4SKFiL1rmu3rwnLrxw==" workbookSpinCount="100000" lockStructure="1"/>
  <bookViews>
    <workbookView xWindow="-120" yWindow="-120" windowWidth="20730" windowHeight="11160" xr2:uid="{F9B63AAB-0348-48F2-B62E-54D56295E3C4}"/>
  </bookViews>
  <sheets>
    <sheet name="Movimentacao" sheetId="1" r:id="rId1"/>
    <sheet name="T1" sheetId="4" state="hidden" r:id="rId2"/>
    <sheet name="T2" sheetId="5" state="hidden" r:id="rId3"/>
    <sheet name="L1" sheetId="7" state="hidden" r:id="rId4"/>
  </sheets>
  <definedNames>
    <definedName name="English">#REF!</definedName>
    <definedName name="Español">#REF!</definedName>
    <definedName name="Français">#REF!</definedName>
    <definedName name="Português">#REF!</definedName>
    <definedName name="_xlnm.Print_Area" localSheetId="0">Movimentacao!$A$1:$S$102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 i="1" l="1"/>
  <c r="C12" i="4"/>
  <c r="B11" i="4"/>
  <c r="C10" i="4"/>
  <c r="C9" i="4"/>
  <c r="C7" i="4"/>
  <c r="I80" i="1" s="1"/>
  <c r="C6" i="4"/>
  <c r="C5" i="4"/>
  <c r="C4" i="4"/>
  <c r="O63" i="1"/>
  <c r="K4" i="1"/>
  <c r="I81" i="1"/>
  <c r="G58" i="1"/>
  <c r="A1" i="7"/>
  <c r="A3" i="7"/>
  <c r="Q49" i="1"/>
  <c r="N85" i="1"/>
  <c r="W3" i="1"/>
  <c r="W2" i="1"/>
  <c r="X1" i="1"/>
  <c r="J78" i="1"/>
  <c r="Q63" i="1"/>
  <c r="Q51" i="1"/>
  <c r="Q47" i="1"/>
  <c r="A1" i="5"/>
  <c r="A1" i="4"/>
  <c r="B96" i="1"/>
  <c r="Y2" i="1"/>
  <c r="Y3" i="1"/>
  <c r="Y4" i="1"/>
  <c r="K67" i="1"/>
  <c r="Y5" i="1"/>
  <c r="O67" i="1"/>
  <c r="E36" i="4"/>
  <c r="K1" i="4"/>
  <c r="C47" i="1"/>
  <c r="G67" i="1"/>
  <c r="D67" i="1"/>
  <c r="H78" i="1"/>
  <c r="K78" i="1"/>
  <c r="A48" i="5"/>
  <c r="D69" i="1"/>
  <c r="A68" i="5"/>
  <c r="E91" i="1"/>
  <c r="A53" i="5"/>
  <c r="D70" i="1"/>
  <c r="A63" i="5"/>
  <c r="E89" i="1"/>
  <c r="A43" i="5"/>
  <c r="D44" i="1"/>
  <c r="A38" i="5"/>
  <c r="D41" i="1"/>
  <c r="A17" i="4"/>
  <c r="A5" i="1" s="1"/>
  <c r="K6" i="4"/>
  <c r="C49" i="1"/>
  <c r="A28" i="5"/>
  <c r="C27" i="1"/>
  <c r="A8" i="5"/>
  <c r="C7" i="1"/>
  <c r="E26" i="4"/>
  <c r="A22" i="4"/>
  <c r="E21" i="4"/>
  <c r="J9" i="1"/>
  <c r="I30" i="4"/>
  <c r="F79" i="1"/>
  <c r="C17" i="4"/>
  <c r="I11" i="4"/>
  <c r="F25" i="1"/>
  <c r="G6" i="4"/>
  <c r="A18" i="5"/>
  <c r="C19" i="1"/>
  <c r="K11" i="4"/>
  <c r="C51" i="1"/>
  <c r="K21" i="4"/>
  <c r="M33" i="1"/>
  <c r="A13" i="5"/>
  <c r="C14" i="1"/>
  <c r="G26" i="4"/>
  <c r="C32" i="4"/>
  <c r="C12" i="1"/>
  <c r="G31" i="4"/>
  <c r="O33" i="1"/>
  <c r="G21" i="4"/>
  <c r="E81" i="1"/>
  <c r="G1" i="4"/>
  <c r="A2" i="1"/>
  <c r="I1" i="4"/>
  <c r="D23" i="1"/>
  <c r="C22" i="4"/>
  <c r="C95" i="1"/>
  <c r="E16" i="4"/>
  <c r="C30" i="1"/>
  <c r="C27" i="4"/>
  <c r="C85" i="1"/>
  <c r="I21" i="4"/>
  <c r="A27" i="4"/>
  <c r="M49" i="1"/>
  <c r="I26" i="4"/>
  <c r="I33" i="1"/>
  <c r="G16" i="4"/>
  <c r="J77" i="1"/>
  <c r="A37" i="4"/>
  <c r="I6" i="4"/>
  <c r="I23" i="1"/>
  <c r="A33" i="5"/>
  <c r="C31" i="1"/>
  <c r="A32" i="4"/>
  <c r="N95" i="1"/>
  <c r="A3" i="5"/>
  <c r="A6" i="1"/>
  <c r="A58" i="5"/>
  <c r="E85" i="1"/>
  <c r="A23" i="5"/>
  <c r="C21" i="1"/>
  <c r="K16" i="4"/>
  <c r="K33" i="1"/>
  <c r="G11" i="4"/>
  <c r="D33" i="1"/>
  <c r="E11" i="4"/>
  <c r="C18" i="1"/>
  <c r="E6" i="4"/>
  <c r="C99" i="1"/>
  <c r="E1" i="4"/>
  <c r="E31" i="4"/>
  <c r="C10" i="1"/>
  <c r="I16" i="4"/>
  <c r="K25" i="1"/>
  <c r="A4" i="1"/>
  <c r="E80" i="1"/>
  <c r="M79" i="1"/>
  <c r="M80" i="1"/>
  <c r="Q46" i="1"/>
  <c r="Q62" i="1"/>
  <c r="C11" i="1"/>
  <c r="C58" i="1"/>
  <c r="L46" i="1"/>
  <c r="L62" i="1"/>
  <c r="C63" i="1"/>
  <c r="D40" i="1"/>
  <c r="M47" i="1"/>
  <c r="M51" i="1"/>
  <c r="M81" i="1"/>
</calcChain>
</file>

<file path=xl/sharedStrings.xml><?xml version="1.0" encoding="utf-8"?>
<sst xmlns="http://schemas.openxmlformats.org/spreadsheetml/2006/main" count="274" uniqueCount="250">
  <si>
    <t>Português</t>
  </si>
  <si>
    <t>EMPILHADORES</t>
  </si>
  <si>
    <t>Peso:</t>
  </si>
  <si>
    <t>English</t>
  </si>
  <si>
    <t>FORK LIFTS</t>
  </si>
  <si>
    <t>Weight:</t>
  </si>
  <si>
    <t>Español</t>
  </si>
  <si>
    <t>CARRETILLAS ELEVADORAS</t>
  </si>
  <si>
    <t>Assinatura:</t>
  </si>
  <si>
    <t>Largura:</t>
  </si>
  <si>
    <t>GRUAS</t>
  </si>
  <si>
    <t>Signature:</t>
  </si>
  <si>
    <t>Width:</t>
  </si>
  <si>
    <t>Campos Obrigatórios</t>
  </si>
  <si>
    <t>CRANES</t>
  </si>
  <si>
    <t>Firma:</t>
  </si>
  <si>
    <t>Anchura:</t>
  </si>
  <si>
    <t>Required Fields</t>
  </si>
  <si>
    <t>GRÚAS</t>
  </si>
  <si>
    <t>Campos Obligatórios</t>
  </si>
  <si>
    <t>Data:</t>
  </si>
  <si>
    <t>Altura:</t>
  </si>
  <si>
    <t>Date:</t>
  </si>
  <si>
    <t>Heigh:</t>
  </si>
  <si>
    <t>Domingos e Feriados</t>
  </si>
  <si>
    <t>Nº Contribuinte:</t>
  </si>
  <si>
    <t>Fecha:</t>
  </si>
  <si>
    <t>Sundays and Holidays</t>
  </si>
  <si>
    <t>Domingos y Días Festivos</t>
  </si>
  <si>
    <t>NIF:</t>
  </si>
  <si>
    <t>Quant.</t>
  </si>
  <si>
    <t>Comprimento:</t>
  </si>
  <si>
    <t>Qty</t>
  </si>
  <si>
    <t>Length:</t>
  </si>
  <si>
    <t>GUARDA DE EMBALAGENS</t>
  </si>
  <si>
    <t>unid.</t>
  </si>
  <si>
    <t>Cant.</t>
  </si>
  <si>
    <t>Largo:</t>
  </si>
  <si>
    <t>STORAGE OF BOXESS / RECIPIENTS</t>
  </si>
  <si>
    <t>unit</t>
  </si>
  <si>
    <t>ALMACENAJE DE EMBALAJES</t>
  </si>
  <si>
    <t>Data de utilização</t>
  </si>
  <si>
    <t>Date of utilization</t>
  </si>
  <si>
    <t>Peso máximo</t>
  </si>
  <si>
    <t>Fecha de utilización</t>
  </si>
  <si>
    <t>Valor</t>
  </si>
  <si>
    <t>Max. Weight</t>
  </si>
  <si>
    <t>Cost</t>
  </si>
  <si>
    <t>Nº Horas</t>
  </si>
  <si>
    <t>Nº Hour</t>
  </si>
  <si>
    <t>Finalidade da utilização</t>
  </si>
  <si>
    <t>Duração da utilização</t>
  </si>
  <si>
    <t>Target utilization</t>
  </si>
  <si>
    <t>Length of utilization</t>
  </si>
  <si>
    <t>Finalidad de utilización</t>
  </si>
  <si>
    <t>Duración de utilización</t>
  </si>
  <si>
    <t>Aluguer de Grua: Serviço a Orçamentar, mediante a apresentação da seguinte informação:</t>
  </si>
  <si>
    <t>Crane Rental: Services to be estimated, by mean of indication of the following information:</t>
  </si>
  <si>
    <t>Alquiler de Grúa: Servicio presupuestado tras la presentación de la siguiente información:</t>
  </si>
  <si>
    <t>Tipo de equipamento a transportar:</t>
  </si>
  <si>
    <t>Type of equipment to be transported:</t>
  </si>
  <si>
    <t>Tipo de equipamiento a transportar:</t>
  </si>
  <si>
    <t>Outras necessidades de equipamento específico, para além da grua e respectivo operador</t>
  </si>
  <si>
    <t>Other specific equipment needs in addition to the crane and its operator</t>
  </si>
  <si>
    <t>Otras necesidades de equipamiento especifico, además de la grúa y respectivo operador</t>
  </si>
  <si>
    <t xml:space="preserve">Preencha o quadro, esta informação é essencial para o tratamento/processamento da vossa requisição. </t>
  </si>
  <si>
    <t>Kindly complete the following table as this information is essential for the due treatment/processing of your requisition.</t>
  </si>
  <si>
    <t>Rellene el cuadro que sigue, esta información es esencial para el proceso de su solicitud.</t>
  </si>
  <si>
    <t>*</t>
  </si>
  <si>
    <t>Euro</t>
  </si>
  <si>
    <t xml:space="preserve">   m3</t>
  </si>
  <si>
    <t>EMPILHADOR CONVENCIONAL DE 2,5 TONS</t>
  </si>
  <si>
    <t>CONVENTIONAL CRANE 2,5 TONS</t>
  </si>
  <si>
    <t>CARRETILLA CONVENCIONAL DE 2,5 TONS</t>
  </si>
  <si>
    <t>T: 00-351-21-892 13 93</t>
  </si>
  <si>
    <t>Français</t>
  </si>
  <si>
    <t>Nº Contribuable:</t>
  </si>
  <si>
    <t>Coût</t>
  </si>
  <si>
    <t>Nº Heures</t>
  </si>
  <si>
    <t>Qté</t>
  </si>
  <si>
    <t>Grues Service de Location au budget après la présentation de l'information suivante:</t>
  </si>
  <si>
    <t>Type d'équipement à transporter:</t>
  </si>
  <si>
    <t>Autres besoins spécifiques d'équipement, ainsi que l'opérateur de la grue respective</t>
  </si>
  <si>
    <t>Remplissez le tableau ci-dessous, cette information est essentielle pour traiter votre demande.</t>
  </si>
  <si>
    <t>GRUES</t>
  </si>
  <si>
    <t>CHARIOT ELEVATEUR</t>
  </si>
  <si>
    <t>CHARIOT ELEVATEUR CONVENTIONNEL 2,5 TONNES</t>
  </si>
  <si>
    <t>Utilisation prévue</t>
  </si>
  <si>
    <t>Dimanches et Jours Fériés</t>
  </si>
  <si>
    <t>STOCKING DES FORFAITS</t>
  </si>
  <si>
    <t>Date d'utilisation</t>
  </si>
  <si>
    <t>Durée d'utilisation</t>
  </si>
  <si>
    <t>Poids:</t>
  </si>
  <si>
    <t>Largeur:</t>
  </si>
  <si>
    <t>Hauteur:</t>
  </si>
  <si>
    <t>Longueur:</t>
  </si>
  <si>
    <t>Poids maximum</t>
  </si>
  <si>
    <t>Hora de início</t>
  </si>
  <si>
    <t>Start time</t>
  </si>
  <si>
    <t>Hora de inicio</t>
  </si>
  <si>
    <t>Heure de debut</t>
  </si>
  <si>
    <t>Movimentações de carga de peso superior a 2.500 Kg serão orçamentadas de acordo com as necessidades.</t>
  </si>
  <si>
    <t>Movimentación de carga de peso superior a 2.500 Kg serán presupuestados de acuerdo a las necesidades.</t>
  </si>
  <si>
    <t>Mouvement du poids de la charge supérieure à 2.500 kg sera budgétisé en fonction des besoins.</t>
  </si>
  <si>
    <t>Greater than 2.500 kg weight load are budgeted movements according to the needs.</t>
  </si>
  <si>
    <t>VAT Number:</t>
  </si>
  <si>
    <t>Language / Idioma / Idiome</t>
  </si>
  <si>
    <t>CONDIÇÕES COMERCIAIS DE ALUGUER DE EMPILHADORES
Período minímo de cada contratação 1 hora.
A partir da 1ª hora, o tempo disponível poderá ser usado em fracções mínimas de 30 minutos.</t>
  </si>
  <si>
    <t>COMMMERCIAL CONDITIONS FOR FORKLIFT RENTAL
Minimum period for each contracting 1 hour.
Upon the first hour, available time may be utilized in minimum 30 minute fractions</t>
  </si>
  <si>
    <t>CONDICIONES COMERCIALES DE ALQUILER DE CARRETILLAS ELEVADORAS 
Periodo minímo de cada contratación 1 hora.
A partir de la primera hora, el tiempo disponible podrá ser utilizado en fracciones minimas de 30 minutos.</t>
  </si>
  <si>
    <t>CONDITIONS COMMERCIALES CHARIOT DE LOCATION
minimum d'une heure chaque contrat.
Dès la première heure, le temps disponible sera utilisé dans des fractions minimes de 30 minutes.</t>
  </si>
  <si>
    <t>Emp.</t>
  </si>
  <si>
    <t>Unid.</t>
  </si>
  <si>
    <t>Nome da Empresa Expositora:</t>
  </si>
  <si>
    <t>Company Name Exhibitor:</t>
  </si>
  <si>
    <t>Nombre de la Empresa Expositora:</t>
  </si>
  <si>
    <t>Nom de l'Entreprise Exposant:</t>
  </si>
  <si>
    <t>servifil@ccl.fil.pt</t>
  </si>
  <si>
    <t>Champs Obligatoires</t>
  </si>
  <si>
    <t xml:space="preserve">   Hora(s)</t>
  </si>
  <si>
    <t xml:space="preserve">    Hour(s)</t>
  </si>
  <si>
    <t xml:space="preserve">   Heure(s)</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</si>
  <si>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</si>
  <si>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</si>
  <si>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</si>
  <si>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</si>
  <si>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t xml:space="preserve">If it is an Autonomous Region, indicate which:    (Only applies to Portuguese Companies)   </t>
  </si>
  <si>
    <t xml:space="preserve">Si es una Región Autonómica, indique cual:    (Sólo se aplica a las Empresas Portuguesas)   </t>
  </si>
  <si>
    <t xml:space="preserve">S'il s'agit une Région Autonome, indiquer lequel: (s'applique uniquement aux Entreprises Portugaises)  </t>
  </si>
  <si>
    <t>Pais:</t>
  </si>
  <si>
    <t>Country:</t>
  </si>
  <si>
    <t>Pays:</t>
  </si>
  <si>
    <t xml:space="preserve">Se for uma REGIÃO AUTÓNOMA, indique qual:    (Aplica-se apenas às Empresas Portuguesas)   </t>
  </si>
  <si>
    <t>PORTUGAL</t>
  </si>
  <si>
    <t xml:space="preserve">PORTUGAL </t>
  </si>
  <si>
    <t>PT</t>
  </si>
  <si>
    <t xml:space="preserve">PT </t>
  </si>
  <si>
    <r>
      <rPr>
        <b/>
        <sz val="9"/>
        <color indexed="56"/>
        <rFont val="Calibri"/>
        <family val="2"/>
      </rPr>
      <t>Caixa Geral de Depósitos –</t>
    </r>
    <r>
      <rPr>
        <b/>
        <sz val="10"/>
        <color indexed="56"/>
        <rFont val="Calibri"/>
        <family val="2"/>
      </rPr>
      <t xml:space="preserve"> IBAN PT50 0035 0557 00028190130 46 – </t>
    </r>
    <r>
      <rPr>
        <b/>
        <sz val="9"/>
        <color indexed="56"/>
        <rFont val="Calibri"/>
        <family val="2"/>
      </rPr>
      <t>BIC/SWIFT:</t>
    </r>
    <r>
      <rPr>
        <b/>
        <sz val="10"/>
        <color indexed="56"/>
        <rFont val="Calibri"/>
        <family val="2"/>
      </rPr>
      <t xml:space="preserve"> CGDIPTPL</t>
    </r>
  </si>
  <si>
    <r>
      <rPr>
        <b/>
        <sz val="9"/>
        <color indexed="56"/>
        <rFont val="Calibri"/>
        <family val="2"/>
      </rPr>
      <t xml:space="preserve">Banco Montepio Geral  -  </t>
    </r>
    <r>
      <rPr>
        <b/>
        <sz val="10"/>
        <color indexed="56"/>
        <rFont val="Calibri"/>
        <family val="2"/>
      </rPr>
      <t>IBAN: PT50 0036 0088 9910 0059 356 91</t>
    </r>
    <r>
      <rPr>
        <b/>
        <sz val="9"/>
        <color indexed="56"/>
        <rFont val="Calibri"/>
        <family val="2"/>
      </rPr>
      <t xml:space="preserve"> -  BIC/SWIFT:</t>
    </r>
    <r>
      <rPr>
        <b/>
        <sz val="10"/>
        <color indexed="56"/>
        <rFont val="Calibri"/>
        <family val="2"/>
      </rPr>
      <t xml:space="preserve"> MPIOPTPL</t>
    </r>
  </si>
  <si>
    <t>TOTAL DA REQUISIÇÃO</t>
  </si>
  <si>
    <t>TOTAL REQUEST</t>
  </si>
  <si>
    <t>TOTAL DE LA SOLICITUD</t>
  </si>
  <si>
    <t>TOTAL DE LA DEMANDE</t>
  </si>
  <si>
    <t>1º dia de Feira</t>
  </si>
  <si>
    <t>Entrega de Stand</t>
  </si>
  <si>
    <t>Último dia de Desmontagem</t>
  </si>
  <si>
    <t>Requisições durante a Montagem e Realização tem um AGRAVAMENTO de 30% e está sujeita à disponibilidade do produto</t>
  </si>
  <si>
    <t>Requisitions during the Setting-up and Realization have a PENALTY of 30% and is subject to availability of the product</t>
  </si>
  <si>
    <t>Solicitudes durante el Montaje y Realización tienen un INCREMENTO de 30% y estan sujetas a la disponibilidad del producto</t>
  </si>
  <si>
    <t>Les demandes lors de l'Assemblage et de Réalisation a AUGMENTÉ de 30% et sous réserve de disponibilité du produit</t>
  </si>
  <si>
    <t>Dias úteis</t>
  </si>
  <si>
    <t>Working Days</t>
  </si>
  <si>
    <t>Jours ouvrables</t>
  </si>
  <si>
    <t>Días laborables</t>
  </si>
  <si>
    <t>Sábados</t>
  </si>
  <si>
    <t>Saturdays</t>
  </si>
  <si>
    <t>Samedis</t>
  </si>
  <si>
    <t>Enviar para:</t>
  </si>
  <si>
    <t>Send to:</t>
  </si>
  <si>
    <t>Enviar a:</t>
  </si>
  <si>
    <t>Envoyer à:</t>
  </si>
  <si>
    <t>Atenção!</t>
  </si>
  <si>
    <t>Attention!</t>
  </si>
  <si>
    <t>¡Atención!</t>
  </si>
  <si>
    <t>Ler</t>
  </si>
  <si>
    <t>Read</t>
  </si>
  <si>
    <t>Leer</t>
  </si>
  <si>
    <t>Lire</t>
  </si>
  <si>
    <t>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 / divulgação das mesmas.</t>
  </si>
  <si>
    <t>The Lisbon-FCE may at any time alter the prices and charges set for participation in the event, as well as review the conditions of participation, if market conditions or commercial reasons so require, or change the circumstances in which they were defined. The amendments will only apply to registrations made as of the date of communication / disclosure of the same.</t>
  </si>
  <si>
    <t>Lisboa-FCE puede cambiar los precios y cargos establecidos para la participación en el evento, así como revisar condiciones de participación, si las condiciones del mercado o razones comerciales así lo requieran, o si cambian las circunstancias en que fueron definidas. Las modificaciones solo se aplicarán a las inscripciones realizadas a partir de la fecha de comunicación/divulgación de los mismos.</t>
  </si>
  <si>
    <t>Le Lisbon-FCE peut à tout moment modifier les prix et les frais fixés pour la participation à la manifestation, revoir les conditions de participation, si les conditions du marché ou les raisons commerciales le requièrent, ou modifier les circonstances dans lesquelles ils ont été définis. Les modifications ne s'appliqueront qu'aux enregistrements effectués à la date de la communication / divulgation de la même chose.</t>
  </si>
  <si>
    <t>LISBOA-FEIRAS CONGRESSOS E EVENTOS-FCE / ASSOCIAÇÃO EMPRESARIAL</t>
  </si>
  <si>
    <t>Rua do Bojador, Parque das Nações   -   1998-010 Lisboa   -   PORTUGAL</t>
  </si>
  <si>
    <t>Fax: 00-351-21-892 17 54</t>
  </si>
  <si>
    <t>Pág. 2</t>
  </si>
  <si>
    <r>
      <rPr>
        <b/>
        <sz val="10"/>
        <color indexed="56"/>
        <rFont val="Calibri"/>
        <family val="2"/>
      </rPr>
      <t>UNICRE</t>
    </r>
    <r>
      <rPr>
        <b/>
        <sz val="9"/>
        <color indexed="56"/>
        <rFont val="Calibri"/>
        <family val="2"/>
      </rPr>
      <t xml:space="preserve">  </t>
    </r>
    <r>
      <rPr>
        <b/>
        <sz val="8"/>
        <color indexed="56"/>
        <rFont val="Calibri"/>
        <family val="2"/>
      </rPr>
      <t>(VISA, Mastercard, American Express)</t>
    </r>
  </si>
  <si>
    <t>https://pagamentos.reduniq.pt/payments/3123865/cclfil/</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</si>
  <si>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</si>
  <si>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</si>
  <si>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</si>
  <si>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</si>
  <si>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CONDIÇÕES COMERCIAIS DE GUARDA DE EMBALAGENS</t>
  </si>
  <si>
    <t>COMMERCIAL CONDITIONS FOR STORAGE OF BOXES/RECIPIENTS</t>
  </si>
  <si>
    <t>CONDICIONES COMERCIALES DE ALMACENAJE DE EMBALAJES</t>
  </si>
  <si>
    <t>CONDITIONS COMMERCIALES DE STOCKAGE DES EMBALLAGE</t>
  </si>
  <si>
    <t>O preço do armazenamento considera todo o período do Evento (Montagem/Realização/Desmontagem). O número de m3 que irão ser armazenados serão objecto de confirmação no local, pelo que a requisição inicial e correspondente orçamento poderá sofrer eventuais ajustamentos.
Este serviço inclui recolha e entrega no stand.</t>
  </si>
  <si>
    <t>Storage Cost includes the entire duration of the event (Setting -Up, Realization and Dismantling). The  number of m3  that will be stored are subject to confirmation on the  premises, therefore the initial request and corresponding estimate may suffer alterations.
This service includes collection and delivery at the stand.</t>
  </si>
  <si>
    <t>El montante del almacenaje considera todo el periodo del Evento (Montaje/Realización/Desmontaje). La cantidad de m3 que serán almacenados será objecto de confirmación en el local, por lo que la solicitud inicial y presupuesto correspondiente podrán sufrir eventuales alteraciones.
Este servicio incluye recogida y entrega en el stand.</t>
  </si>
  <si>
    <t>La quantité de stockage considère l'ensemble de la période de l'événement (Installation / Réalisation / Démontage). La quantité de m3 cet objet sera stocké dans la confirmation locale, de sorte que la demande initiale et le budget correspondant subiront aucune modification.
Ce service comprend la collecte et la livraison au stand.</t>
  </si>
  <si>
    <t>Livre-Trânsito</t>
  </si>
  <si>
    <t>NIPC:  503 657 891</t>
  </si>
  <si>
    <t>Restante Pagamento até:</t>
  </si>
  <si>
    <t>Remaining Payment until:</t>
  </si>
  <si>
    <t>Restante Pago hasta:</t>
  </si>
  <si>
    <t>Restant Paiement jusqu'au:</t>
  </si>
  <si>
    <t>Formulário de envio de documento comprovativo de pagamento:</t>
  </si>
  <si>
    <t>Payment proof document submission form:</t>
  </si>
  <si>
    <t>Formulario de envío de comprobante de pago:</t>
  </si>
  <si>
    <t>Formulaire de soumission de justificatif de paiement :</t>
  </si>
  <si>
    <t>https://www.fil.pt/documentos-envio/</t>
  </si>
  <si>
    <t>●</t>
  </si>
  <si>
    <t>SUB-TOTAL</t>
  </si>
  <si>
    <t>Açores</t>
  </si>
  <si>
    <t>Madeira</t>
  </si>
  <si>
    <t>Desconto</t>
  </si>
  <si>
    <t>Nº Bilhetes  +  Preço</t>
  </si>
  <si>
    <t>IVA (ler Normas)</t>
  </si>
  <si>
    <t>VAT (read Rules)</t>
  </si>
  <si>
    <t>IVA (leer Normas)</t>
  </si>
  <si>
    <t>TVA (lire Règles)</t>
  </si>
  <si>
    <t>A desistência de serviços solicitados só poderá ser feita até ao 4º dia antes do período de montagem, a partir desta data 
não haverá lugar à devolução do valor pago.</t>
  </si>
  <si>
    <t>The cancellation of requested services will only be accepted up until the 4th day before the setting up period, 
after that we will be unable to refund you.</t>
  </si>
  <si>
    <t>La cancelación de los servicios solicitados, sólo se podrá hacer hasta el 4º día antes del período de montaje, a partir de 
esa fecha no habrá lugar a la devolución del pago.</t>
  </si>
  <si>
    <t>Le retrait des services demandés devrait être fait pour le 4ème jour avant la période de mise en place, à compter de ce jour, 
il n'y aura pas de remboursement de la somme versée.</t>
  </si>
  <si>
    <t>Data limite de Inscrição até:</t>
  </si>
  <si>
    <t>Deadline for Registration until:</t>
  </si>
  <si>
    <t>Fecha Límite de Inscripción hasta:</t>
  </si>
  <si>
    <t>Date limite d'Inscription jusqu'au:</t>
  </si>
  <si>
    <t>REQUISIÇÃO DE MOVIMENTAÇÃO DE MATERIAIS</t>
  </si>
  <si>
    <t>REQUEST FOR GOODS HANDLINGS</t>
  </si>
  <si>
    <t>SOLICITUD DE MANIPULACIÓN DE MERCANCÍAS</t>
  </si>
  <si>
    <t>DEMANDE DE MANIPULATION DES MARCHANDISES</t>
  </si>
  <si>
    <t>Inscrição + 1º Pagamento</t>
  </si>
  <si>
    <t>Pagamento Total do Espaço</t>
  </si>
  <si>
    <t>Até 3 m3</t>
  </si>
  <si>
    <t>de 4 a 10 m3</t>
  </si>
  <si>
    <t>de 11 a 29 m3</t>
  </si>
  <si>
    <t>Up to 3 m3</t>
  </si>
  <si>
    <t>from 4 to 10 m3</t>
  </si>
  <si>
    <t>from 11 to 29 m3</t>
  </si>
  <si>
    <t>Hasta 3 m3</t>
  </si>
  <si>
    <t>Jusqu'à 3 m3</t>
  </si>
  <si>
    <t>de 4 à 10 m3</t>
  </si>
  <si>
    <t>de 11 à 29 m3</t>
  </si>
  <si>
    <t>= 30,00 €</t>
  </si>
  <si>
    <t>= 40,00 €</t>
  </si>
  <si>
    <t>= 45,00 €</t>
  </si>
  <si>
    <t>= 25,00 €</t>
  </si>
  <si>
    <t>&gt;= 30 m3</t>
  </si>
  <si>
    <r>
      <rPr>
        <b/>
        <sz val="10"/>
        <color indexed="56"/>
        <rFont val="Calibri"/>
        <family val="2"/>
      </rPr>
      <t>1º</t>
    </r>
    <r>
      <rPr>
        <sz val="8"/>
        <color indexed="56"/>
        <rFont val="Calibri"/>
        <family val="2"/>
      </rPr>
      <t xml:space="preserve"> dia Montagem + </t>
    </r>
    <r>
      <rPr>
        <b/>
        <sz val="10"/>
        <color indexed="56"/>
        <rFont val="Calibri"/>
        <family val="2"/>
      </rPr>
      <t>P</t>
    </r>
    <r>
      <rPr>
        <sz val="10"/>
        <color indexed="56"/>
        <rFont val="Calibri"/>
        <family val="2"/>
      </rPr>
      <t>ag</t>
    </r>
    <r>
      <rPr>
        <sz val="8"/>
        <color indexed="56"/>
        <rFont val="Calibri"/>
        <family val="2"/>
      </rPr>
      <t xml:space="preserve">. Total </t>
    </r>
    <r>
      <rPr>
        <b/>
        <sz val="10"/>
        <color indexed="56"/>
        <rFont val="Calibri"/>
        <family val="2"/>
      </rPr>
      <t>S</t>
    </r>
    <r>
      <rPr>
        <sz val="8"/>
        <color indexed="56"/>
        <rFont val="Calibri"/>
        <family val="2"/>
      </rPr>
      <t>erviços</t>
    </r>
  </si>
  <si>
    <r>
      <rPr>
        <b/>
        <sz val="10"/>
        <color indexed="56"/>
        <rFont val="Calibri"/>
        <family val="2"/>
      </rPr>
      <t>S</t>
    </r>
    <r>
      <rPr>
        <sz val="8"/>
        <color indexed="56"/>
        <rFont val="Calibri"/>
        <family val="2"/>
      </rPr>
      <t xml:space="preserve">erviços + </t>
    </r>
    <r>
      <rPr>
        <b/>
        <sz val="10"/>
        <color indexed="56"/>
        <rFont val="Calibri"/>
        <family val="2"/>
      </rPr>
      <t>A</t>
    </r>
    <r>
      <rPr>
        <sz val="8"/>
        <color indexed="56"/>
        <rFont val="Calibri"/>
        <family val="2"/>
      </rPr>
      <t xml:space="preserve">rtes + </t>
    </r>
    <r>
      <rPr>
        <b/>
        <sz val="11"/>
        <color indexed="56"/>
        <rFont val="Calibri"/>
        <family val="2"/>
      </rPr>
      <t>C</t>
    </r>
    <r>
      <rPr>
        <sz val="8"/>
        <color indexed="56"/>
        <rFont val="Calibri"/>
        <family val="2"/>
      </rPr>
      <t xml:space="preserve">atálogo + </t>
    </r>
    <r>
      <rPr>
        <b/>
        <sz val="10"/>
        <color indexed="56"/>
        <rFont val="Calibri"/>
        <family val="2"/>
      </rPr>
      <t>S</t>
    </r>
    <r>
      <rPr>
        <sz val="8"/>
        <color indexed="56"/>
        <rFont val="Calibri"/>
        <family val="2"/>
      </rPr>
      <t>tand Próp.</t>
    </r>
  </si>
  <si>
    <r>
      <t xml:space="preserve">Ùltimo dia Montagem   +   </t>
    </r>
    <r>
      <rPr>
        <b/>
        <sz val="8"/>
        <color indexed="56"/>
        <rFont val="Calibri"/>
        <family val="2"/>
      </rPr>
      <t>Bilhetes</t>
    </r>
  </si>
  <si>
    <r>
      <t xml:space="preserve">Último dia Feira + </t>
    </r>
    <r>
      <rPr>
        <b/>
        <sz val="8"/>
        <color indexed="56"/>
        <rFont val="Calibri"/>
        <family val="2"/>
      </rPr>
      <t>1º Desmontagem</t>
    </r>
  </si>
  <si>
    <r>
      <rPr>
        <b/>
        <sz val="10"/>
        <color indexed="56"/>
        <rFont val="Calibri"/>
        <family val="2"/>
      </rPr>
      <t>1</t>
    </r>
    <r>
      <rPr>
        <sz val="8"/>
        <color indexed="56"/>
        <rFont val="Calibri"/>
        <family val="2"/>
      </rPr>
      <t xml:space="preserve">º dia Desmontagem  + </t>
    </r>
    <r>
      <rPr>
        <b/>
        <sz val="8"/>
        <color indexed="56"/>
        <rFont val="Calibri"/>
        <family val="2"/>
      </rPr>
      <t>Dev. Stand</t>
    </r>
  </si>
  <si>
    <t>12 a 16 de Março de 2025</t>
  </si>
  <si>
    <t>March 12th to 16th, 2025</t>
  </si>
  <si>
    <t>12 al 16 de Marzo de 2025</t>
  </si>
  <si>
    <t>12 au 16 Mars 2025</t>
  </si>
  <si>
    <t>BTL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</si>
</sst>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 mm\ \/\ yyyy"/>
    <numFmt numFmtId="165" formatCode="0.0"/>
    <numFmt numFmtId="166" formatCode="dd/mm/yy;@"/>
    <numFmt numFmtId="167" formatCode="#,##0.00\ &quot;€&quot;"/>
  </numFmts>
  <fonts count="50" x14ac:knownFonts="1">
    <font>
      <sz val="9"/>
      <color theme="1"/>
      <name val="Calibri"/>
      <family val="2"/>
    </font>
    <font>
      <sz val="8"/>
      <color indexed="56"/>
      <name val="Calibri"/>
      <family val="2"/>
    </font>
    <font>
      <b/>
      <sz val="8"/>
      <color indexed="56"/>
      <name val="Calibri"/>
      <family val="2"/>
    </font>
    <font>
      <sz val="10"/>
      <name val="Arial"/>
      <family val="2"/>
    </font>
    <font>
      <b/>
      <sz val="9"/>
      <color indexed="56"/>
      <name val="Calibri"/>
      <family val="2"/>
    </font>
    <font>
      <b/>
      <sz val="8"/>
      <name val="Calibri"/>
      <family val="2"/>
    </font>
    <font>
      <b/>
      <sz val="10"/>
      <color indexed="56"/>
      <name val="Calibri"/>
      <family val="2"/>
    </font>
    <font>
      <sz val="8"/>
      <name val="Calibri"/>
      <family val="2"/>
    </font>
    <font>
      <sz val="7"/>
      <name val="Calibri"/>
      <family val="2"/>
    </font>
    <font>
      <sz val="8"/>
      <name val="Arial"/>
      <family val="2"/>
    </font>
    <font>
      <b/>
      <sz val="11"/>
      <color indexed="56"/>
      <name val="Calibri"/>
      <family val="2"/>
    </font>
    <font>
      <sz val="10"/>
      <color indexed="56"/>
      <name val="Calibri"/>
      <family val="2"/>
    </font>
    <font>
      <sz val="9"/>
      <color theme="1"/>
      <name val="Calibri"/>
      <family val="2"/>
    </font>
    <font>
      <sz val="11"/>
      <color theme="1"/>
      <name val="Calibri"/>
      <family val="2"/>
      <scheme val="minor"/>
    </font>
    <font>
      <u/>
      <sz val="10"/>
      <color theme="10"/>
      <name val="Arial"/>
      <family val="2"/>
    </font>
    <font>
      <sz val="8"/>
      <color theme="3"/>
      <name val="Calibri"/>
      <family val="2"/>
      <scheme val="minor"/>
    </font>
    <font>
      <sz val="8"/>
      <color theme="3"/>
      <name val="Calibri"/>
      <family val="2"/>
    </font>
    <font>
      <b/>
      <sz val="8"/>
      <color theme="3"/>
      <name val="Calibri"/>
      <family val="2"/>
      <scheme val="minor"/>
    </font>
    <font>
      <sz val="8"/>
      <color theme="9" tint="-0.249977111117893"/>
      <name val="Calibri"/>
      <family val="2"/>
      <scheme val="minor"/>
    </font>
    <font>
      <sz val="8"/>
      <color theme="8"/>
      <name val="Calibri"/>
      <family val="2"/>
      <scheme val="minor"/>
    </font>
    <font>
      <sz val="8"/>
      <color rgb="FF1F497D"/>
      <name val="Calibri"/>
      <family val="2"/>
      <scheme val="minor"/>
    </font>
    <font>
      <sz val="8"/>
      <color theme="9" tint="-0.249977111117893"/>
      <name val="Calibri"/>
      <family val="2"/>
    </font>
    <font>
      <sz val="9"/>
      <color theme="3"/>
      <name val="Calibri"/>
      <family val="2"/>
    </font>
    <font>
      <sz val="8"/>
      <color theme="1"/>
      <name val="Calibri"/>
      <family val="2"/>
    </font>
    <font>
      <b/>
      <sz val="9"/>
      <color theme="3"/>
      <name val="Calibri"/>
      <family val="2"/>
    </font>
    <font>
      <sz val="9"/>
      <color rgb="FFFF0000"/>
      <name val="Rockwell Extra Bold"/>
      <family val="1"/>
    </font>
    <font>
      <b/>
      <sz val="8"/>
      <color theme="3"/>
      <name val="Calibri"/>
      <family val="2"/>
    </font>
    <font>
      <sz val="8"/>
      <color rgb="FFFF0000"/>
      <name val="Rockwell Extra Bold"/>
      <family val="1"/>
    </font>
    <font>
      <b/>
      <u/>
      <sz val="8"/>
      <color theme="3"/>
      <name val="Calibri"/>
      <family val="2"/>
    </font>
    <font>
      <sz val="8"/>
      <color theme="8"/>
      <name val="Calibri"/>
      <family val="2"/>
    </font>
    <font>
      <sz val="8"/>
      <color rgb="FF1F497D"/>
      <name val="Calibri"/>
      <family val="2"/>
    </font>
    <font>
      <b/>
      <sz val="9"/>
      <color theme="3"/>
      <name val="Calibri"/>
      <family val="2"/>
      <scheme val="minor"/>
    </font>
    <font>
      <sz val="8"/>
      <color theme="1" tint="0.34998626667073579"/>
      <name val="Calibri"/>
      <family val="2"/>
    </font>
    <font>
      <b/>
      <sz val="10"/>
      <color theme="3"/>
      <name val="Calibri"/>
      <family val="2"/>
      <scheme val="minor"/>
    </font>
    <font>
      <sz val="8"/>
      <color theme="3" tint="0.39997558519241921"/>
      <name val="Calibri"/>
      <family val="2"/>
    </font>
    <font>
      <sz val="9"/>
      <color theme="3"/>
      <name val="Calibri"/>
      <family val="2"/>
      <scheme val="minor"/>
    </font>
    <font>
      <sz val="8"/>
      <color theme="0"/>
      <name val="Calibri"/>
      <family val="2"/>
    </font>
    <font>
      <b/>
      <u/>
      <sz val="9"/>
      <color theme="10"/>
      <name val="Arial"/>
      <family val="2"/>
    </font>
    <font>
      <b/>
      <u/>
      <sz val="9"/>
      <color rgb="FF0000FF"/>
      <name val="Calibri"/>
      <family val="2"/>
      <scheme val="minor"/>
    </font>
    <font>
      <b/>
      <sz val="10"/>
      <color theme="3"/>
      <name val="Calibri"/>
      <family val="2"/>
    </font>
    <font>
      <sz val="8"/>
      <color theme="9"/>
      <name val="Calibri"/>
      <family val="2"/>
    </font>
    <font>
      <sz val="7"/>
      <color theme="1"/>
      <name val="Calibri"/>
      <family val="2"/>
      <scheme val="minor"/>
    </font>
    <font>
      <sz val="8"/>
      <color theme="0"/>
      <name val="Calibri"/>
      <family val="2"/>
      <scheme val="minor"/>
    </font>
    <font>
      <sz val="9"/>
      <color theme="0"/>
      <name val="Calibri"/>
      <family val="2"/>
    </font>
    <font>
      <b/>
      <u/>
      <sz val="8"/>
      <color theme="10"/>
      <name val="Calibri"/>
      <family val="2"/>
      <scheme val="minor"/>
    </font>
    <font>
      <b/>
      <sz val="8"/>
      <color theme="1"/>
      <name val="Calibri"/>
      <family val="2"/>
    </font>
    <font>
      <b/>
      <u/>
      <sz val="8"/>
      <color theme="10"/>
      <name val="Calibri"/>
      <family val="2"/>
    </font>
    <font>
      <b/>
      <sz val="8"/>
      <name val="Calibri"/>
      <family val="2"/>
      <scheme val="minor"/>
    </font>
    <font>
      <b/>
      <sz val="11"/>
      <color theme="3"/>
      <name val="Calibri"/>
      <family val="2"/>
    </font>
    <font>
      <b/>
      <u/>
      <sz val="8"/>
      <color rgb="FF1F497D"/>
      <name val="Calibri"/>
      <family val="2"/>
    </font>
  </fonts>
  <fills count="9">
    <fill>
      <patternFill patternType="none"/>
    </fill>
    <fill>
      <patternFill patternType="gray125"/>
    </fill>
    <fill>
      <patternFill patternType="solid">
        <fgColor rgb="FFCCFF9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FFE1"/>
        <bgColor indexed="64"/>
      </patternFill>
    </fill>
    <fill>
      <patternFill patternType="solid">
        <fgColor theme="8" tint="0.79998168889431442"/>
        <bgColor indexed="64"/>
      </patternFill>
    </fill>
    <fill>
      <patternFill patternType="solid">
        <fgColor theme="0" tint="-4.9989318521683403E-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92D050"/>
      </left>
      <right style="medium">
        <color rgb="FF92D050"/>
      </right>
      <top/>
      <bottom style="medium">
        <color rgb="FF92D050"/>
      </bottom>
      <diagonal/>
    </border>
    <border>
      <left/>
      <right/>
      <top/>
      <bottom style="medium">
        <color theme="0"/>
      </bottom>
      <diagonal/>
    </border>
    <border>
      <left/>
      <right/>
      <top style="medium">
        <color theme="3"/>
      </top>
      <bottom/>
      <diagonal/>
    </border>
    <border>
      <left/>
      <right/>
      <top/>
      <bottom style="medium">
        <color theme="3"/>
      </bottom>
      <diagonal/>
    </border>
    <border>
      <left style="medium">
        <color theme="3"/>
      </left>
      <right/>
      <top/>
      <bottom/>
      <diagonal/>
    </border>
    <border>
      <left/>
      <right style="medium">
        <color theme="3"/>
      </right>
      <top/>
      <bottom/>
      <diagonal/>
    </border>
    <border>
      <left/>
      <right style="medium">
        <color theme="3"/>
      </right>
      <top style="medium">
        <color theme="3"/>
      </top>
      <bottom/>
      <diagonal/>
    </border>
    <border>
      <left/>
      <right/>
      <top/>
      <bottom style="thick">
        <color theme="3"/>
      </bottom>
      <diagonal/>
    </border>
    <border>
      <left style="medium">
        <color theme="3"/>
      </left>
      <right/>
      <top style="medium">
        <color theme="3"/>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right style="thick">
        <color theme="3"/>
      </right>
      <top/>
      <bottom/>
      <diagonal/>
    </border>
    <border>
      <left style="thick">
        <color theme="3"/>
      </left>
      <right/>
      <top/>
      <bottom/>
      <diagonal/>
    </border>
    <border>
      <left style="thick">
        <color theme="3"/>
      </left>
      <right/>
      <top/>
      <bottom style="medium">
        <color theme="3"/>
      </bottom>
      <diagonal/>
    </border>
    <border>
      <left/>
      <right style="thick">
        <color theme="3"/>
      </right>
      <top/>
      <bottom style="medium">
        <color theme="3"/>
      </bottom>
      <diagonal/>
    </border>
    <border>
      <left style="thick">
        <color theme="3"/>
      </left>
      <right/>
      <top style="medium">
        <color theme="3"/>
      </top>
      <bottom/>
      <diagonal/>
    </border>
    <border>
      <left/>
      <right style="thick">
        <color theme="3"/>
      </right>
      <top style="medium">
        <color theme="3"/>
      </top>
      <bottom/>
      <diagonal/>
    </border>
    <border>
      <left style="thick">
        <color theme="3"/>
      </left>
      <right/>
      <top/>
      <bottom style="thick">
        <color theme="3"/>
      </bottom>
      <diagonal/>
    </border>
    <border>
      <left/>
      <right style="thick">
        <color theme="3"/>
      </right>
      <top/>
      <bottom style="thick">
        <color theme="3"/>
      </bottom>
      <diagonal/>
    </border>
    <border>
      <left/>
      <right style="medium">
        <color theme="3"/>
      </right>
      <top/>
      <bottom style="medium">
        <color theme="3"/>
      </bottom>
      <diagonal/>
    </border>
    <border>
      <left style="hair">
        <color theme="3"/>
      </left>
      <right/>
      <top style="hair">
        <color theme="3"/>
      </top>
      <bottom style="hair">
        <color theme="3"/>
      </bottom>
      <diagonal/>
    </border>
    <border>
      <left/>
      <right/>
      <top style="hair">
        <color theme="3"/>
      </top>
      <bottom style="hair">
        <color theme="3"/>
      </bottom>
      <diagonal/>
    </border>
    <border>
      <left/>
      <right style="hair">
        <color theme="3"/>
      </right>
      <top style="hair">
        <color theme="3"/>
      </top>
      <bottom style="hair">
        <color theme="3"/>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thick">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medium">
        <color indexed="64"/>
      </right>
      <top style="hair">
        <color theme="3"/>
      </top>
      <bottom style="hair">
        <color theme="3"/>
      </bottom>
      <diagonal/>
    </border>
    <border>
      <left style="medium">
        <color theme="3"/>
      </left>
      <right style="hair">
        <color theme="3"/>
      </right>
      <top style="hair">
        <color theme="3"/>
      </top>
      <bottom style="hair">
        <color theme="3"/>
      </bottom>
      <diagonal/>
    </border>
    <border>
      <left style="hair">
        <color theme="3"/>
      </left>
      <right style="hair">
        <color theme="3"/>
      </right>
      <top/>
      <bottom style="hair">
        <color theme="3"/>
      </bottom>
      <diagonal/>
    </border>
    <border>
      <left style="hair">
        <color theme="3"/>
      </left>
      <right style="hair">
        <color theme="3"/>
      </right>
      <top style="hair">
        <color theme="3"/>
      </top>
      <bottom/>
      <diagonal/>
    </border>
    <border>
      <left style="medium">
        <color theme="3"/>
      </left>
      <right/>
      <top style="hair">
        <color theme="3"/>
      </top>
      <bottom style="hair">
        <color theme="3"/>
      </bottom>
      <diagonal/>
    </border>
    <border>
      <left/>
      <right style="medium">
        <color indexed="64"/>
      </right>
      <top style="hair">
        <color theme="3"/>
      </top>
      <bottom style="hair">
        <color theme="3"/>
      </bottom>
      <diagonal/>
    </border>
    <border>
      <left style="medium">
        <color theme="3"/>
      </left>
      <right style="hair">
        <color theme="3"/>
      </right>
      <top style="hair">
        <color theme="3"/>
      </top>
      <bottom/>
      <diagonal/>
    </border>
    <border>
      <left style="hair">
        <color theme="3"/>
      </left>
      <right style="medium">
        <color indexed="64"/>
      </right>
      <top style="hair">
        <color theme="3"/>
      </top>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style="thin">
        <color theme="0" tint="-0.14996795556505021"/>
      </left>
      <right style="thin">
        <color theme="0" tint="-0.14996795556505021"/>
      </right>
      <top/>
      <bottom style="thin">
        <color theme="0" tint="-0.14996795556505021"/>
      </bottom>
      <diagonal/>
    </border>
    <border>
      <left style="medium">
        <color theme="3"/>
      </left>
      <right/>
      <top/>
      <bottom style="thick">
        <color theme="3"/>
      </bottom>
      <diagonal/>
    </border>
    <border>
      <left/>
      <right style="medium">
        <color theme="3"/>
      </right>
      <top/>
      <bottom style="thick">
        <color theme="3"/>
      </bottom>
      <diagonal/>
    </border>
    <border>
      <left/>
      <right/>
      <top/>
      <bottom style="medium">
        <color rgb="FF92D050"/>
      </bottom>
      <diagonal/>
    </border>
    <border>
      <left style="medium">
        <color theme="3"/>
      </left>
      <right/>
      <top/>
      <bottom style="medium">
        <color theme="3"/>
      </bottom>
      <diagonal/>
    </border>
    <border>
      <left style="hair">
        <color theme="0" tint="-0.24994659260841701"/>
      </left>
      <right/>
      <top style="hair">
        <color theme="0" tint="-0.24994659260841701"/>
      </top>
      <bottom/>
      <diagonal/>
    </border>
    <border>
      <left/>
      <right style="hair">
        <color theme="0" tint="-0.24994659260841701"/>
      </right>
      <top style="hair">
        <color theme="0" tint="-0.24994659260841701"/>
      </top>
      <bottom/>
      <diagonal/>
    </border>
    <border>
      <left style="hair">
        <color theme="0" tint="-0.24994659260841701"/>
      </left>
      <right/>
      <top/>
      <bottom style="hair">
        <color theme="0" tint="-0.24994659260841701"/>
      </bottom>
      <diagonal/>
    </border>
    <border>
      <left/>
      <right style="hair">
        <color theme="0" tint="-0.24994659260841701"/>
      </right>
      <top/>
      <bottom style="hair">
        <color theme="0" tint="-0.24994659260841701"/>
      </bottom>
      <diagonal/>
    </border>
    <border>
      <left/>
      <right/>
      <top/>
      <bottom style="hair">
        <color rgb="FF92D050"/>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top/>
      <bottom style="thin">
        <color rgb="FF92D050"/>
      </bottom>
      <diagonal/>
    </border>
    <border>
      <left style="medium">
        <color rgb="FF92D050"/>
      </left>
      <right/>
      <top/>
      <bottom style="medium">
        <color rgb="FF92D050"/>
      </bottom>
      <diagonal/>
    </border>
    <border>
      <left/>
      <right style="medium">
        <color rgb="FF92D050"/>
      </right>
      <top/>
      <bottom style="medium">
        <color rgb="FF92D050"/>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style="medium">
        <color theme="3"/>
      </bottom>
      <diagonal/>
    </border>
    <border>
      <left style="thick">
        <color rgb="FF92D050"/>
      </left>
      <right/>
      <top style="thick">
        <color theme="3"/>
      </top>
      <bottom style="thick">
        <color rgb="FF92D050"/>
      </bottom>
      <diagonal/>
    </border>
    <border>
      <left/>
      <right style="thick">
        <color rgb="FF92D050"/>
      </right>
      <top style="thick">
        <color theme="3"/>
      </top>
      <bottom style="thick">
        <color rgb="FF92D050"/>
      </bottom>
      <diagonal/>
    </border>
    <border>
      <left/>
      <right/>
      <top style="hair">
        <color theme="0" tint="-0.24994659260841701"/>
      </top>
      <bottom/>
      <diagonal/>
    </border>
    <border>
      <left/>
      <right/>
      <top/>
      <bottom style="hair">
        <color theme="0" tint="-0.24994659260841701"/>
      </bottom>
      <diagonal/>
    </border>
  </borders>
  <cellStyleXfs count="6">
    <xf numFmtId="0" fontId="0" fillId="0" borderId="0"/>
    <xf numFmtId="0" fontId="14" fillId="0" borderId="0" applyNumberFormat="0" applyFill="0" applyBorder="0" applyAlignment="0" applyProtection="0">
      <alignment vertical="top"/>
      <protection locked="0"/>
    </xf>
    <xf numFmtId="0" fontId="13" fillId="0" borderId="0"/>
    <xf numFmtId="0" fontId="3" fillId="0" borderId="0"/>
    <xf numFmtId="0" fontId="12" fillId="0" borderId="0"/>
    <xf numFmtId="0" fontId="12" fillId="0" borderId="0"/>
  </cellStyleXfs>
  <cellXfs count="293">
    <xf numFmtId="0" fontId="0" fillId="0" borderId="0" xfId="0"/>
    <xf numFmtId="0" fontId="15" fillId="0" borderId="0" xfId="0" applyFont="1" applyProtection="1">
      <protection hidden="1"/>
    </xf>
    <xf numFmtId="0" fontId="16" fillId="0" borderId="0" xfId="0" applyFont="1" applyProtection="1">
      <protection hidden="1"/>
    </xf>
    <xf numFmtId="0" fontId="15" fillId="0" borderId="0" xfId="2" applyFont="1" applyProtection="1">
      <protection hidden="1"/>
    </xf>
    <xf numFmtId="0" fontId="15" fillId="0" borderId="0" xfId="2" applyFont="1" applyAlignment="1" applyProtection="1">
      <alignment vertical="center" wrapText="1"/>
      <protection hidden="1"/>
    </xf>
    <xf numFmtId="0" fontId="15" fillId="0" borderId="0" xfId="2" applyFont="1" applyAlignment="1" applyProtection="1">
      <alignment vertical="center"/>
      <protection hidden="1"/>
    </xf>
    <xf numFmtId="0" fontId="15" fillId="0" borderId="0" xfId="2" applyFont="1" applyAlignment="1" applyProtection="1">
      <alignment horizontal="left"/>
      <protection hidden="1"/>
    </xf>
    <xf numFmtId="0" fontId="15" fillId="0" borderId="0" xfId="2" applyFont="1" applyAlignment="1" applyProtection="1">
      <alignment wrapText="1"/>
      <protection hidden="1"/>
    </xf>
    <xf numFmtId="0" fontId="15" fillId="2" borderId="0" xfId="2" applyFont="1" applyFill="1" applyAlignment="1" applyProtection="1">
      <alignment horizontal="center" vertical="center" wrapText="1"/>
      <protection hidden="1"/>
    </xf>
    <xf numFmtId="0" fontId="17" fillId="3" borderId="0" xfId="0" applyFont="1" applyFill="1" applyAlignment="1" applyProtection="1">
      <alignment horizontal="center" vertical="center"/>
      <protection hidden="1"/>
    </xf>
    <xf numFmtId="0" fontId="18" fillId="0" borderId="0" xfId="2" applyFont="1" applyAlignment="1" applyProtection="1">
      <alignment vertical="center"/>
      <protection hidden="1"/>
    </xf>
    <xf numFmtId="0" fontId="19" fillId="0" borderId="0" xfId="2" applyFont="1" applyAlignment="1" applyProtection="1">
      <alignment vertical="center"/>
      <protection hidden="1"/>
    </xf>
    <xf numFmtId="0" fontId="18" fillId="0" borderId="0" xfId="2" applyFont="1" applyAlignment="1" applyProtection="1">
      <alignment vertical="center" wrapText="1"/>
      <protection hidden="1"/>
    </xf>
    <xf numFmtId="0" fontId="19" fillId="0" borderId="0" xfId="2" applyFont="1" applyAlignment="1" applyProtection="1">
      <alignment vertical="center" wrapText="1"/>
      <protection hidden="1"/>
    </xf>
    <xf numFmtId="0" fontId="16" fillId="0" borderId="0" xfId="2" applyFont="1" applyAlignment="1" applyProtection="1">
      <alignment vertical="center" wrapText="1"/>
      <protection hidden="1"/>
    </xf>
    <xf numFmtId="0" fontId="20" fillId="0" borderId="0" xfId="2" applyFont="1" applyAlignment="1" applyProtection="1">
      <alignment vertical="center" wrapText="1"/>
      <protection hidden="1"/>
    </xf>
    <xf numFmtId="0" fontId="15" fillId="2" borderId="0" xfId="2" applyFont="1" applyFill="1" applyAlignment="1" applyProtection="1">
      <alignment horizontal="center"/>
      <protection hidden="1"/>
    </xf>
    <xf numFmtId="0" fontId="16" fillId="0" borderId="0" xfId="0" applyFont="1" applyAlignment="1" applyProtection="1">
      <alignment vertical="center" wrapText="1"/>
      <protection hidden="1"/>
    </xf>
    <xf numFmtId="0" fontId="21" fillId="0" borderId="0" xfId="0" applyFont="1" applyAlignment="1" applyProtection="1">
      <alignment vertical="center" wrapText="1"/>
      <protection hidden="1"/>
    </xf>
    <xf numFmtId="0" fontId="0" fillId="0" borderId="0" xfId="0" applyProtection="1">
      <protection hidden="1"/>
    </xf>
    <xf numFmtId="0" fontId="22" fillId="0" borderId="0" xfId="0" applyFont="1" applyProtection="1">
      <protection hidden="1"/>
    </xf>
    <xf numFmtId="0" fontId="23" fillId="0" borderId="0" xfId="0" applyFont="1" applyProtection="1">
      <protection hidden="1"/>
    </xf>
    <xf numFmtId="0" fontId="23" fillId="0" borderId="0" xfId="0" applyFont="1" applyAlignment="1" applyProtection="1">
      <alignment vertical="center"/>
      <protection hidden="1"/>
    </xf>
    <xf numFmtId="0" fontId="15" fillId="0" borderId="0" xfId="0" applyFont="1" applyAlignment="1" applyProtection="1">
      <alignment horizontal="left"/>
      <protection hidden="1"/>
    </xf>
    <xf numFmtId="9" fontId="24" fillId="0" borderId="0" xfId="0" applyNumberFormat="1" applyFont="1" applyProtection="1">
      <protection hidden="1"/>
    </xf>
    <xf numFmtId="0" fontId="25" fillId="0" borderId="0" xfId="0" applyFont="1" applyAlignment="1" applyProtection="1">
      <alignment horizontal="right"/>
      <protection hidden="1"/>
    </xf>
    <xf numFmtId="9" fontId="26" fillId="0" borderId="0" xfId="0" applyNumberFormat="1" applyFont="1" applyProtection="1">
      <protection hidden="1"/>
    </xf>
    <xf numFmtId="0" fontId="27" fillId="0" borderId="0" xfId="0" applyFont="1" applyAlignment="1" applyProtection="1">
      <alignment horizontal="right"/>
      <protection hidden="1"/>
    </xf>
    <xf numFmtId="9" fontId="16" fillId="0" borderId="0" xfId="0" applyNumberFormat="1" applyFont="1" applyProtection="1">
      <protection hidden="1"/>
    </xf>
    <xf numFmtId="9" fontId="28" fillId="0" borderId="0" xfId="0" applyNumberFormat="1" applyFont="1" applyAlignment="1" applyProtection="1">
      <alignment horizontal="center"/>
      <protection hidden="1"/>
    </xf>
    <xf numFmtId="0" fontId="28" fillId="0" borderId="0" xfId="0" applyFont="1" applyProtection="1">
      <protection hidden="1"/>
    </xf>
    <xf numFmtId="0" fontId="28" fillId="0" borderId="0" xfId="0" applyFont="1" applyAlignment="1" applyProtection="1">
      <alignment horizontal="center"/>
      <protection hidden="1"/>
    </xf>
    <xf numFmtId="9" fontId="28" fillId="0" borderId="0" xfId="0" applyNumberFormat="1" applyFont="1" applyAlignment="1" applyProtection="1">
      <alignment horizontal="right"/>
      <protection hidden="1"/>
    </xf>
    <xf numFmtId="4" fontId="16" fillId="0" borderId="0" xfId="0" applyNumberFormat="1" applyFont="1" applyAlignment="1" applyProtection="1">
      <alignment horizontal="center"/>
      <protection hidden="1"/>
    </xf>
    <xf numFmtId="4" fontId="16" fillId="0" borderId="0" xfId="0" applyNumberFormat="1" applyFont="1" applyProtection="1">
      <protection hidden="1"/>
    </xf>
    <xf numFmtId="0" fontId="23" fillId="0" borderId="0" xfId="0" applyFont="1" applyAlignment="1" applyProtection="1">
      <alignment horizontal="center"/>
      <protection hidden="1"/>
    </xf>
    <xf numFmtId="0" fontId="16" fillId="0" borderId="0" xfId="0" applyFont="1" applyAlignment="1" applyProtection="1">
      <alignment vertical="center"/>
      <protection hidden="1"/>
    </xf>
    <xf numFmtId="0" fontId="29" fillId="0" borderId="0" xfId="0" applyFont="1" applyAlignment="1" applyProtection="1">
      <alignment wrapText="1"/>
      <protection hidden="1"/>
    </xf>
    <xf numFmtId="0" fontId="15" fillId="3" borderId="1" xfId="0" applyFont="1" applyFill="1" applyBorder="1" applyAlignment="1" applyProtection="1">
      <alignment horizontal="center" vertical="center"/>
      <protection hidden="1"/>
    </xf>
    <xf numFmtId="0" fontId="15" fillId="0" borderId="0" xfId="2" applyFont="1" applyAlignment="1" applyProtection="1">
      <alignment horizontal="center"/>
      <protection hidden="1"/>
    </xf>
    <xf numFmtId="0" fontId="15" fillId="0" borderId="0" xfId="3" applyFont="1" applyAlignment="1" applyProtection="1">
      <alignment horizontal="left"/>
      <protection hidden="1"/>
    </xf>
    <xf numFmtId="0" fontId="15"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6" fillId="2" borderId="0" xfId="0" applyFont="1" applyFill="1" applyAlignment="1" applyProtection="1">
      <alignment horizontal="center" vertical="center" wrapText="1"/>
      <protection hidden="1"/>
    </xf>
    <xf numFmtId="0" fontId="30" fillId="0" borderId="0" xfId="0" applyFont="1" applyProtection="1">
      <protection hidden="1"/>
    </xf>
    <xf numFmtId="0" fontId="21" fillId="0" borderId="0" xfId="0" applyFont="1" applyProtection="1">
      <protection hidden="1"/>
    </xf>
    <xf numFmtId="0" fontId="29" fillId="0" borderId="0" xfId="0" applyFont="1" applyProtection="1">
      <protection hidden="1"/>
    </xf>
    <xf numFmtId="0" fontId="16" fillId="2" borderId="0" xfId="0" applyFont="1" applyFill="1" applyAlignment="1" applyProtection="1">
      <alignment horizontal="center" vertical="center"/>
      <protection hidden="1"/>
    </xf>
    <xf numFmtId="0" fontId="5" fillId="0" borderId="0" xfId="0" applyFont="1" applyAlignment="1" applyProtection="1">
      <alignment horizontal="center"/>
      <protection hidden="1"/>
    </xf>
    <xf numFmtId="0" fontId="31" fillId="0" borderId="0" xfId="0" applyFont="1" applyAlignment="1" applyProtection="1">
      <alignment horizontal="center" vertical="center"/>
      <protection locked="0" hidden="1"/>
    </xf>
    <xf numFmtId="0" fontId="16" fillId="2" borderId="0" xfId="0" applyFont="1" applyFill="1" applyAlignment="1" applyProtection="1">
      <alignment horizontal="center"/>
      <protection hidden="1"/>
    </xf>
    <xf numFmtId="0" fontId="5" fillId="0" borderId="9" xfId="0" applyFont="1" applyBorder="1" applyAlignment="1" applyProtection="1">
      <alignment horizontal="center"/>
      <protection locked="0" hidden="1"/>
    </xf>
    <xf numFmtId="0" fontId="32" fillId="0" borderId="0" xfId="0" applyFont="1" applyAlignment="1" applyProtection="1">
      <alignment vertical="center"/>
      <protection hidden="1"/>
    </xf>
    <xf numFmtId="0" fontId="33" fillId="0" borderId="10" xfId="1" applyFont="1" applyFill="1" applyBorder="1" applyAlignment="1" applyProtection="1">
      <alignment vertical="center"/>
      <protection hidden="1"/>
    </xf>
    <xf numFmtId="0" fontId="26" fillId="4" borderId="0" xfId="0" applyFont="1" applyFill="1" applyAlignment="1" applyProtection="1">
      <alignment vertical="center" wrapText="1"/>
      <protection hidden="1"/>
    </xf>
    <xf numFmtId="0" fontId="16" fillId="0" borderId="0" xfId="0" applyFont="1" applyAlignment="1" applyProtection="1">
      <alignment horizontal="justify" vertical="center" wrapText="1"/>
      <protection hidden="1"/>
    </xf>
    <xf numFmtId="0" fontId="21" fillId="0" borderId="0" xfId="0" applyFont="1" applyAlignment="1" applyProtection="1">
      <alignment horizontal="justify" vertical="center" wrapText="1"/>
      <protection hidden="1"/>
    </xf>
    <xf numFmtId="0" fontId="34" fillId="0" borderId="0" xfId="0" applyFont="1" applyAlignment="1" applyProtection="1">
      <alignment horizontal="justify" vertical="center"/>
      <protection hidden="1"/>
    </xf>
    <xf numFmtId="0" fontId="16" fillId="2" borderId="0" xfId="0" applyFont="1" applyFill="1" applyAlignment="1" applyProtection="1">
      <alignment horizontal="center" wrapText="1"/>
      <protection hidden="1"/>
    </xf>
    <xf numFmtId="0" fontId="34" fillId="0" borderId="0" xfId="0" applyFont="1" applyAlignment="1" applyProtection="1">
      <alignment horizontal="justify" vertical="center" wrapText="1"/>
      <protection hidden="1"/>
    </xf>
    <xf numFmtId="0" fontId="24" fillId="4" borderId="0" xfId="0" applyFont="1" applyFill="1" applyAlignment="1" applyProtection="1">
      <alignment vertical="center" wrapText="1"/>
      <protection hidden="1"/>
    </xf>
    <xf numFmtId="0" fontId="15" fillId="0" borderId="0" xfId="2" applyFont="1" applyAlignment="1" applyProtection="1">
      <alignment horizontal="center" vertical="center"/>
      <protection hidden="1"/>
    </xf>
    <xf numFmtId="0" fontId="16" fillId="0" borderId="0" xfId="3" applyFont="1" applyAlignment="1" applyProtection="1">
      <alignment horizontal="left"/>
      <protection hidden="1"/>
    </xf>
    <xf numFmtId="0" fontId="16" fillId="0" borderId="0" xfId="0" applyFont="1" applyAlignment="1" applyProtection="1">
      <alignment horizontal="left"/>
      <protection hidden="1"/>
    </xf>
    <xf numFmtId="0" fontId="29" fillId="0" borderId="0" xfId="0" applyFont="1" applyAlignment="1" applyProtection="1">
      <alignment vertical="center" wrapText="1"/>
      <protection hidden="1"/>
    </xf>
    <xf numFmtId="0" fontId="15" fillId="0" borderId="0" xfId="1" applyFont="1" applyFill="1" applyBorder="1" applyAlignment="1" applyProtection="1">
      <alignment vertical="center"/>
      <protection hidden="1"/>
    </xf>
    <xf numFmtId="0" fontId="35" fillId="0" borderId="0" xfId="0" applyFont="1" applyAlignment="1" applyProtection="1">
      <alignment vertical="center"/>
      <protection hidden="1"/>
    </xf>
    <xf numFmtId="0" fontId="23" fillId="0" borderId="11" xfId="0" applyFont="1" applyBorder="1" applyProtection="1">
      <protection hidden="1"/>
    </xf>
    <xf numFmtId="0" fontId="23" fillId="0" borderId="12" xfId="0" applyFont="1" applyBorder="1" applyProtection="1">
      <protection hidden="1"/>
    </xf>
    <xf numFmtId="9" fontId="16" fillId="0" borderId="12" xfId="0" applyNumberFormat="1" applyFont="1" applyBorder="1" applyProtection="1">
      <protection hidden="1"/>
    </xf>
    <xf numFmtId="0" fontId="16" fillId="0" borderId="12" xfId="0" applyFont="1" applyBorder="1" applyProtection="1">
      <protection hidden="1"/>
    </xf>
    <xf numFmtId="0" fontId="23" fillId="0" borderId="13" xfId="0" applyFont="1" applyBorder="1" applyAlignment="1" applyProtection="1">
      <alignment vertical="center"/>
      <protection hidden="1"/>
    </xf>
    <xf numFmtId="0" fontId="16" fillId="0" borderId="14" xfId="0" applyFont="1" applyBorder="1" applyAlignment="1" applyProtection="1">
      <alignment vertical="center"/>
      <protection hidden="1"/>
    </xf>
    <xf numFmtId="0" fontId="33" fillId="0" borderId="0" xfId="1" applyFont="1" applyFill="1" applyBorder="1" applyAlignment="1" applyProtection="1">
      <alignment vertical="center"/>
      <protection hidden="1"/>
    </xf>
    <xf numFmtId="0" fontId="36" fillId="0" borderId="0" xfId="0" applyFont="1" applyAlignment="1" applyProtection="1">
      <alignment horizontal="left" vertical="center"/>
      <protection hidden="1"/>
    </xf>
    <xf numFmtId="0" fontId="16" fillId="0" borderId="11" xfId="0" applyFont="1" applyBorder="1" applyAlignment="1" applyProtection="1">
      <alignment horizontal="center"/>
      <protection hidden="1"/>
    </xf>
    <xf numFmtId="49" fontId="15" fillId="0" borderId="11" xfId="0" applyNumberFormat="1" applyFont="1" applyBorder="1" applyAlignment="1" applyProtection="1">
      <alignment vertical="center"/>
      <protection hidden="1"/>
    </xf>
    <xf numFmtId="49" fontId="15" fillId="0" borderId="0" xfId="0" applyNumberFormat="1" applyFont="1" applyAlignment="1" applyProtection="1">
      <alignment horizontal="left" vertical="center"/>
      <protection hidden="1"/>
    </xf>
    <xf numFmtId="0" fontId="37" fillId="0" borderId="0" xfId="1" applyFont="1" applyFill="1" applyBorder="1" applyAlignment="1" applyProtection="1">
      <alignment vertical="center"/>
      <protection hidden="1"/>
    </xf>
    <xf numFmtId="0" fontId="38" fillId="0" borderId="0" xfId="1" applyFont="1" applyFill="1" applyBorder="1" applyAlignment="1" applyProtection="1">
      <alignment vertical="center"/>
      <protection hidden="1"/>
    </xf>
    <xf numFmtId="0" fontId="5" fillId="0" borderId="12" xfId="0" applyFont="1" applyBorder="1" applyAlignment="1" applyProtection="1">
      <alignment horizontal="left"/>
      <protection hidden="1"/>
    </xf>
    <xf numFmtId="0" fontId="5" fillId="0" borderId="0" xfId="0" applyFont="1" applyAlignment="1" applyProtection="1">
      <alignment horizontal="left"/>
      <protection hidden="1"/>
    </xf>
    <xf numFmtId="0" fontId="7" fillId="0" borderId="15" xfId="0" applyFont="1" applyBorder="1" applyAlignment="1" applyProtection="1">
      <alignment horizontal="center" vertical="top"/>
      <protection hidden="1"/>
    </xf>
    <xf numFmtId="0" fontId="16" fillId="0" borderId="16" xfId="0" applyFont="1" applyBorder="1" applyAlignment="1" applyProtection="1">
      <alignment vertical="center"/>
      <protection hidden="1"/>
    </xf>
    <xf numFmtId="0" fontId="16" fillId="0" borderId="16" xfId="0" applyFont="1" applyBorder="1" applyProtection="1">
      <protection hidden="1"/>
    </xf>
    <xf numFmtId="0" fontId="7" fillId="0" borderId="16" xfId="0" applyFont="1" applyBorder="1" applyProtection="1">
      <protection hidden="1"/>
    </xf>
    <xf numFmtId="0" fontId="8" fillId="0" borderId="16" xfId="0" applyFont="1" applyBorder="1" applyAlignment="1" applyProtection="1">
      <alignment horizontal="center"/>
      <protection hidden="1"/>
    </xf>
    <xf numFmtId="0" fontId="23" fillId="0" borderId="17"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32" fillId="0" borderId="11" xfId="0" applyFont="1" applyBorder="1" applyAlignment="1" applyProtection="1">
      <alignment vertical="center"/>
      <protection hidden="1"/>
    </xf>
    <xf numFmtId="0" fontId="32" fillId="0" borderId="15" xfId="0" applyFont="1" applyBorder="1" applyAlignment="1" applyProtection="1">
      <alignment vertical="center"/>
      <protection hidden="1"/>
    </xf>
    <xf numFmtId="0" fontId="0" fillId="0" borderId="16" xfId="0" applyBorder="1" applyProtection="1">
      <protection hidden="1"/>
    </xf>
    <xf numFmtId="0" fontId="23" fillId="0" borderId="16" xfId="0" applyFont="1" applyBorder="1" applyAlignment="1" applyProtection="1">
      <alignment vertical="center"/>
      <protection hidden="1"/>
    </xf>
    <xf numFmtId="0" fontId="26" fillId="0" borderId="0" xfId="0" applyFont="1" applyAlignment="1" applyProtection="1">
      <alignment horizontal="center" vertical="center"/>
      <protection hidden="1"/>
    </xf>
    <xf numFmtId="0" fontId="24" fillId="4" borderId="12" xfId="0" applyFont="1" applyFill="1" applyBorder="1" applyAlignment="1" applyProtection="1">
      <alignment vertical="center" wrapText="1"/>
      <protection hidden="1"/>
    </xf>
    <xf numFmtId="0" fontId="26" fillId="4" borderId="12" xfId="0" applyFont="1" applyFill="1" applyBorder="1" applyAlignment="1" applyProtection="1">
      <alignment horizontal="center" vertical="center" wrapText="1"/>
      <protection hidden="1"/>
    </xf>
    <xf numFmtId="0" fontId="0" fillId="0" borderId="18" xfId="0" applyBorder="1" applyProtection="1">
      <protection hidden="1"/>
    </xf>
    <xf numFmtId="0" fontId="0" fillId="0" borderId="19" xfId="0" applyBorder="1" applyProtection="1">
      <protection hidden="1"/>
    </xf>
    <xf numFmtId="0" fontId="15" fillId="0" borderId="19" xfId="0" applyFont="1" applyBorder="1" applyProtection="1">
      <protection hidden="1"/>
    </xf>
    <xf numFmtId="0" fontId="16" fillId="0" borderId="20" xfId="0" applyFont="1" applyBorder="1" applyProtection="1">
      <protection hidden="1"/>
    </xf>
    <xf numFmtId="9" fontId="24" fillId="0" borderId="21" xfId="0" applyNumberFormat="1" applyFont="1" applyBorder="1" applyProtection="1">
      <protection hidden="1"/>
    </xf>
    <xf numFmtId="0" fontId="24" fillId="0" borderId="21" xfId="0" applyFont="1" applyBorder="1" applyAlignment="1" applyProtection="1">
      <alignment vertical="center"/>
      <protection hidden="1"/>
    </xf>
    <xf numFmtId="0" fontId="26" fillId="4" borderId="22" xfId="0" applyFont="1" applyFill="1" applyBorder="1" applyAlignment="1" applyProtection="1">
      <alignment vertical="center" wrapText="1"/>
      <protection hidden="1"/>
    </xf>
    <xf numFmtId="0" fontId="26" fillId="4" borderId="21" xfId="0" applyFont="1" applyFill="1" applyBorder="1" applyAlignment="1" applyProtection="1">
      <alignment vertical="center" wrapText="1"/>
      <protection hidden="1"/>
    </xf>
    <xf numFmtId="0" fontId="26" fillId="4" borderId="23" xfId="0" applyFont="1" applyFill="1" applyBorder="1" applyAlignment="1" applyProtection="1">
      <alignment horizontal="center" vertical="center" wrapText="1"/>
      <protection hidden="1"/>
    </xf>
    <xf numFmtId="0" fontId="26" fillId="4" borderId="24" xfId="0" applyFont="1" applyFill="1" applyBorder="1" applyAlignment="1" applyProtection="1">
      <alignment horizontal="center" vertical="center" wrapText="1"/>
      <protection hidden="1"/>
    </xf>
    <xf numFmtId="0" fontId="22" fillId="0" borderId="22" xfId="0" applyFont="1" applyBorder="1" applyProtection="1">
      <protection hidden="1"/>
    </xf>
    <xf numFmtId="0" fontId="16" fillId="0" borderId="21" xfId="0" applyFont="1" applyBorder="1" applyProtection="1">
      <protection hidden="1"/>
    </xf>
    <xf numFmtId="0" fontId="16" fillId="0" borderId="22" xfId="0" applyFont="1" applyBorder="1" applyProtection="1">
      <protection hidden="1"/>
    </xf>
    <xf numFmtId="0" fontId="23" fillId="0" borderId="23" xfId="0" applyFont="1" applyBorder="1" applyProtection="1">
      <protection hidden="1"/>
    </xf>
    <xf numFmtId="0" fontId="16" fillId="0" borderId="24" xfId="0" applyFont="1" applyBorder="1" applyProtection="1">
      <protection hidden="1"/>
    </xf>
    <xf numFmtId="0" fontId="23" fillId="0" borderId="22" xfId="0" applyFont="1" applyBorder="1" applyProtection="1">
      <protection hidden="1"/>
    </xf>
    <xf numFmtId="0" fontId="0" fillId="0" borderId="22" xfId="0" applyBorder="1" applyProtection="1">
      <protection hidden="1"/>
    </xf>
    <xf numFmtId="0" fontId="23" fillId="0" borderId="25" xfId="0" applyFont="1" applyBorder="1" applyProtection="1">
      <protection hidden="1"/>
    </xf>
    <xf numFmtId="0" fontId="16" fillId="0" borderId="26" xfId="0" applyFont="1" applyBorder="1" applyProtection="1">
      <protection hidden="1"/>
    </xf>
    <xf numFmtId="0" fontId="23" fillId="0" borderId="22" xfId="0" applyFont="1" applyBorder="1" applyAlignment="1" applyProtection="1">
      <alignment vertical="center"/>
      <protection hidden="1"/>
    </xf>
    <xf numFmtId="0" fontId="16" fillId="0" borderId="21" xfId="0" applyFont="1" applyBorder="1" applyAlignment="1" applyProtection="1">
      <alignment vertical="center"/>
      <protection hidden="1"/>
    </xf>
    <xf numFmtId="0" fontId="23" fillId="0" borderId="27" xfId="0" applyFont="1" applyBorder="1" applyAlignment="1" applyProtection="1">
      <alignment vertical="center"/>
      <protection hidden="1"/>
    </xf>
    <xf numFmtId="0" fontId="16" fillId="0" borderId="28" xfId="0" applyFont="1" applyBorder="1" applyAlignment="1" applyProtection="1">
      <alignment vertical="center"/>
      <protection hidden="1"/>
    </xf>
    <xf numFmtId="0" fontId="39" fillId="0" borderId="11" xfId="0" applyFont="1" applyBorder="1" applyAlignment="1" applyProtection="1">
      <alignment vertical="center"/>
      <protection hidden="1"/>
    </xf>
    <xf numFmtId="0" fontId="16" fillId="0" borderId="0" xfId="0" applyFont="1" applyAlignment="1">
      <alignment vertical="center" wrapText="1"/>
    </xf>
    <xf numFmtId="0" fontId="40" fillId="0" borderId="0" xfId="0" applyFont="1" applyAlignment="1">
      <alignment vertical="center" wrapText="1"/>
    </xf>
    <xf numFmtId="0" fontId="16" fillId="0" borderId="0" xfId="0" applyFont="1" applyAlignment="1">
      <alignment wrapText="1"/>
    </xf>
    <xf numFmtId="0" fontId="16" fillId="0" borderId="0" xfId="0" applyFont="1" applyAlignment="1" applyProtection="1">
      <alignment horizontal="left" vertical="top"/>
      <protection hidden="1"/>
    </xf>
    <xf numFmtId="0" fontId="15" fillId="0" borderId="0" xfId="0" applyFont="1" applyAlignment="1" applyProtection="1">
      <alignment horizontal="left" vertical="center"/>
      <protection hidden="1"/>
    </xf>
    <xf numFmtId="0" fontId="0" fillId="0" borderId="11" xfId="0" applyBorder="1" applyProtection="1">
      <protection hidden="1"/>
    </xf>
    <xf numFmtId="0" fontId="23" fillId="0" borderId="15" xfId="0" applyFont="1" applyBorder="1" applyProtection="1">
      <protection hidden="1"/>
    </xf>
    <xf numFmtId="0" fontId="23" fillId="0" borderId="14" xfId="0" applyFont="1" applyBorder="1" applyProtection="1">
      <protection hidden="1"/>
    </xf>
    <xf numFmtId="0" fontId="16" fillId="0" borderId="0" xfId="0" applyFont="1"/>
    <xf numFmtId="0" fontId="9" fillId="0" borderId="0" xfId="0" applyFont="1" applyAlignment="1" applyProtection="1">
      <alignment horizontal="right" vertical="center"/>
      <protection hidden="1"/>
    </xf>
    <xf numFmtId="3" fontId="41" fillId="0" borderId="0" xfId="0" applyNumberFormat="1" applyFont="1" applyAlignment="1" applyProtection="1">
      <alignment horizontal="center"/>
      <protection hidden="1"/>
    </xf>
    <xf numFmtId="0" fontId="41" fillId="0" borderId="0" xfId="0" applyFont="1" applyAlignment="1" applyProtection="1">
      <alignment horizontal="center"/>
      <protection hidden="1"/>
    </xf>
    <xf numFmtId="0" fontId="0" fillId="0" borderId="14" xfId="0" applyBorder="1" applyProtection="1">
      <protection hidden="1"/>
    </xf>
    <xf numFmtId="0" fontId="0" fillId="0" borderId="29" xfId="0" applyBorder="1" applyProtection="1">
      <protection hidden="1"/>
    </xf>
    <xf numFmtId="9" fontId="7" fillId="0" borderId="0" xfId="0" applyNumberFormat="1" applyFont="1" applyAlignment="1" applyProtection="1">
      <alignment horizontal="center"/>
      <protection hidden="1"/>
    </xf>
    <xf numFmtId="0" fontId="23" fillId="0" borderId="30" xfId="0" applyFont="1" applyBorder="1" applyProtection="1">
      <protection hidden="1"/>
    </xf>
    <xf numFmtId="0" fontId="23" fillId="0" borderId="31" xfId="0" applyFont="1" applyBorder="1" applyAlignment="1" applyProtection="1">
      <alignment vertical="center"/>
      <protection hidden="1"/>
    </xf>
    <xf numFmtId="0" fontId="23" fillId="0" borderId="31" xfId="0" applyFont="1" applyBorder="1" applyAlignment="1" applyProtection="1">
      <alignment horizontal="right" vertical="center"/>
      <protection hidden="1"/>
    </xf>
    <xf numFmtId="0" fontId="23" fillId="0" borderId="31" xfId="0" quotePrefix="1" applyFont="1" applyBorder="1" applyAlignment="1" applyProtection="1">
      <alignment vertical="center"/>
      <protection hidden="1"/>
    </xf>
    <xf numFmtId="0" fontId="23" fillId="0" borderId="31" xfId="0" applyFont="1" applyBorder="1" applyProtection="1">
      <protection hidden="1"/>
    </xf>
    <xf numFmtId="0" fontId="23" fillId="0" borderId="32" xfId="0" quotePrefix="1" applyFont="1" applyBorder="1" applyAlignment="1" applyProtection="1">
      <alignment vertical="center"/>
      <protection hidden="1"/>
    </xf>
    <xf numFmtId="0" fontId="31" fillId="2" borderId="33" xfId="2" applyFont="1" applyFill="1" applyBorder="1" applyAlignment="1" applyProtection="1">
      <alignment horizontal="center" vertical="center"/>
      <protection hidden="1"/>
    </xf>
    <xf numFmtId="0" fontId="15" fillId="0" borderId="34" xfId="2" applyFont="1" applyBorder="1" applyAlignment="1" applyProtection="1">
      <alignment horizontal="center" vertical="center"/>
      <protection hidden="1"/>
    </xf>
    <xf numFmtId="0" fontId="15" fillId="0" borderId="35" xfId="2" applyFont="1" applyBorder="1" applyAlignment="1" applyProtection="1">
      <alignment horizontal="center" vertical="center"/>
      <protection hidden="1"/>
    </xf>
    <xf numFmtId="0" fontId="15" fillId="0" borderId="36" xfId="0" applyFont="1" applyBorder="1" applyAlignment="1" applyProtection="1">
      <alignment horizontal="center" vertical="center" wrapText="1"/>
      <protection hidden="1"/>
    </xf>
    <xf numFmtId="0" fontId="15" fillId="5" borderId="37" xfId="2" applyFont="1" applyFill="1" applyBorder="1" applyAlignment="1">
      <alignment horizontal="center" vertical="center"/>
    </xf>
    <xf numFmtId="166" fontId="31" fillId="2" borderId="38" xfId="5" applyNumberFormat="1" applyFont="1" applyFill="1" applyBorder="1" applyAlignment="1" applyProtection="1">
      <alignment horizontal="center" vertical="center"/>
      <protection hidden="1"/>
    </xf>
    <xf numFmtId="0" fontId="15" fillId="0" borderId="39" xfId="0" applyFont="1" applyBorder="1" applyAlignment="1" applyProtection="1">
      <alignment horizontal="center" vertical="center" wrapText="1"/>
      <protection hidden="1"/>
    </xf>
    <xf numFmtId="0" fontId="15" fillId="0" borderId="2" xfId="5" applyFont="1" applyBorder="1" applyAlignment="1" applyProtection="1">
      <alignment horizontal="center" vertical="center"/>
      <protection hidden="1"/>
    </xf>
    <xf numFmtId="166" fontId="15" fillId="0" borderId="38" xfId="5" applyNumberFormat="1" applyFont="1" applyBorder="1" applyAlignment="1" applyProtection="1">
      <alignment horizontal="center" vertical="center"/>
      <protection hidden="1"/>
    </xf>
    <xf numFmtId="0" fontId="31" fillId="0" borderId="39" xfId="0" applyFont="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1" fillId="0" borderId="36" xfId="0" applyFont="1" applyBorder="1" applyAlignment="1" applyProtection="1">
      <alignment horizontal="center" vertical="center"/>
      <protection hidden="1"/>
    </xf>
    <xf numFmtId="0" fontId="15" fillId="0" borderId="37" xfId="0" applyFont="1" applyBorder="1" applyAlignment="1" applyProtection="1">
      <alignment horizontal="center" vertical="center"/>
      <protection hidden="1"/>
    </xf>
    <xf numFmtId="0" fontId="15" fillId="0" borderId="36"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0" fontId="15" fillId="5" borderId="41" xfId="0" applyFont="1" applyFill="1" applyBorder="1" applyAlignment="1" applyProtection="1">
      <alignment horizontal="center" vertical="center"/>
      <protection hidden="1"/>
    </xf>
    <xf numFmtId="166" fontId="31" fillId="2" borderId="38" xfId="0" applyNumberFormat="1" applyFont="1" applyFill="1" applyBorder="1" applyAlignment="1" applyProtection="1">
      <alignment horizontal="center" vertical="center"/>
      <protection hidden="1"/>
    </xf>
    <xf numFmtId="0" fontId="15" fillId="0" borderId="41" xfId="0" applyFont="1" applyBorder="1" applyAlignment="1" applyProtection="1">
      <alignment horizontal="center" vertical="center"/>
      <protection hidden="1"/>
    </xf>
    <xf numFmtId="0" fontId="15" fillId="0" borderId="41" xfId="5"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35" fillId="5" borderId="2" xfId="0" applyFont="1" applyFill="1" applyBorder="1" applyAlignment="1" applyProtection="1">
      <alignment horizontal="center" vertical="center"/>
      <protection hidden="1"/>
    </xf>
    <xf numFmtId="166" fontId="17" fillId="2" borderId="43" xfId="0" applyNumberFormat="1" applyFont="1" applyFill="1" applyBorder="1" applyAlignment="1" applyProtection="1">
      <alignment horizontal="center" vertical="center"/>
      <protection hidden="1"/>
    </xf>
    <xf numFmtId="0" fontId="15" fillId="0" borderId="39" xfId="5" applyFont="1" applyBorder="1" applyAlignment="1" applyProtection="1">
      <alignment horizontal="center" vertical="center"/>
      <protection hidden="1"/>
    </xf>
    <xf numFmtId="0" fontId="15" fillId="0" borderId="40" xfId="2" applyFont="1" applyBorder="1" applyAlignment="1">
      <alignment horizontal="center" vertical="center"/>
    </xf>
    <xf numFmtId="166" fontId="15" fillId="5" borderId="37" xfId="5" applyNumberFormat="1" applyFont="1" applyFill="1" applyBorder="1" applyAlignment="1" applyProtection="1">
      <alignment horizontal="center" vertical="center"/>
      <protection hidden="1"/>
    </xf>
    <xf numFmtId="0" fontId="15" fillId="0" borderId="44" xfId="5" applyFont="1" applyBorder="1" applyAlignment="1" applyProtection="1">
      <alignment horizontal="center" vertical="center"/>
      <protection hidden="1"/>
    </xf>
    <xf numFmtId="166" fontId="15" fillId="5" borderId="41" xfId="5" applyNumberFormat="1" applyFont="1" applyFill="1" applyBorder="1" applyAlignment="1" applyProtection="1">
      <alignment horizontal="center" vertical="center"/>
      <protection hidden="1"/>
    </xf>
    <xf numFmtId="2" fontId="17" fillId="2" borderId="45" xfId="5" applyNumberFormat="1" applyFont="1" applyFill="1" applyBorder="1" applyAlignment="1" applyProtection="1">
      <alignment horizontal="center" vertical="center"/>
      <protection hidden="1"/>
    </xf>
    <xf numFmtId="0" fontId="15" fillId="0" borderId="46" xfId="0" applyFont="1" applyBorder="1" applyAlignment="1" applyProtection="1">
      <alignment horizontal="center" vertical="center" wrapText="1"/>
      <protection hidden="1"/>
    </xf>
    <xf numFmtId="0" fontId="17" fillId="2" borderId="47" xfId="0" applyFont="1" applyFill="1" applyBorder="1" applyAlignment="1" applyProtection="1">
      <alignment horizontal="center" vertical="center"/>
      <protection hidden="1"/>
    </xf>
    <xf numFmtId="0" fontId="17" fillId="2" borderId="48" xfId="0" applyFont="1" applyFill="1" applyBorder="1" applyAlignment="1" applyProtection="1">
      <alignment horizontal="center" vertical="center"/>
      <protection hidden="1"/>
    </xf>
    <xf numFmtId="0" fontId="15" fillId="0" borderId="0" xfId="3" applyFont="1" applyAlignment="1" applyProtection="1">
      <alignment vertical="center"/>
      <protection hidden="1"/>
    </xf>
    <xf numFmtId="0" fontId="15" fillId="0" borderId="0" xfId="3" applyFont="1" applyAlignment="1" applyProtection="1">
      <alignment horizontal="left" vertical="center"/>
      <protection hidden="1"/>
    </xf>
    <xf numFmtId="0" fontId="42" fillId="6" borderId="49" xfId="2" applyFont="1" applyFill="1" applyBorder="1" applyAlignment="1" applyProtection="1">
      <alignment horizontal="center"/>
      <protection hidden="1"/>
    </xf>
    <xf numFmtId="0" fontId="42" fillId="0" borderId="50" xfId="2" applyFont="1" applyBorder="1" applyAlignment="1" applyProtection="1">
      <alignment horizontal="center"/>
      <protection hidden="1"/>
    </xf>
    <xf numFmtId="0" fontId="36" fillId="6" borderId="3" xfId="0" applyFont="1" applyFill="1" applyBorder="1" applyAlignment="1" applyProtection="1">
      <alignment horizontal="left" vertical="center"/>
      <protection hidden="1"/>
    </xf>
    <xf numFmtId="9" fontId="36" fillId="6" borderId="4" xfId="0" applyNumberFormat="1" applyFont="1" applyFill="1" applyBorder="1" applyAlignment="1" applyProtection="1">
      <alignment horizontal="center" vertical="center"/>
      <protection hidden="1"/>
    </xf>
    <xf numFmtId="0" fontId="43" fillId="0" borderId="3" xfId="0" applyFont="1" applyBorder="1" applyProtection="1">
      <protection hidden="1"/>
    </xf>
    <xf numFmtId="2" fontId="43" fillId="2" borderId="4" xfId="0" applyNumberFormat="1" applyFont="1" applyFill="1" applyBorder="1" applyAlignment="1" applyProtection="1">
      <alignment horizontal="center"/>
      <protection hidden="1"/>
    </xf>
    <xf numFmtId="0" fontId="43" fillId="0" borderId="0" xfId="0" applyFont="1" applyProtection="1">
      <protection hidden="1"/>
    </xf>
    <xf numFmtId="0" fontId="42" fillId="6" borderId="51" xfId="2" applyFont="1" applyFill="1" applyBorder="1" applyAlignment="1" applyProtection="1">
      <alignment horizontal="center"/>
      <protection hidden="1"/>
    </xf>
    <xf numFmtId="0" fontId="42" fillId="6" borderId="51" xfId="2" applyFont="1" applyFill="1" applyBorder="1" applyProtection="1">
      <protection hidden="1"/>
    </xf>
    <xf numFmtId="0" fontId="36" fillId="6" borderId="5" xfId="0" applyFont="1" applyFill="1" applyBorder="1" applyAlignment="1" applyProtection="1">
      <alignment horizontal="left" vertical="center"/>
      <protection hidden="1"/>
    </xf>
    <xf numFmtId="0" fontId="36" fillId="0" borderId="6" xfId="0" applyFont="1" applyBorder="1" applyAlignment="1" applyProtection="1">
      <alignment vertical="center"/>
      <protection hidden="1"/>
    </xf>
    <xf numFmtId="0" fontId="42" fillId="2" borderId="5" xfId="2" applyFont="1" applyFill="1" applyBorder="1" applyAlignment="1" applyProtection="1">
      <alignment horizontal="center"/>
      <protection hidden="1"/>
    </xf>
    <xf numFmtId="4" fontId="43" fillId="0" borderId="6" xfId="0" applyNumberFormat="1" applyFont="1" applyBorder="1" applyAlignment="1" applyProtection="1">
      <alignment horizontal="center"/>
      <protection hidden="1"/>
    </xf>
    <xf numFmtId="0" fontId="36" fillId="0" borderId="0" xfId="0" applyFont="1" applyProtection="1">
      <protection hidden="1"/>
    </xf>
    <xf numFmtId="0" fontId="42" fillId="6" borderId="52" xfId="2" applyFont="1" applyFill="1" applyBorder="1" applyAlignment="1" applyProtection="1">
      <alignment horizontal="center"/>
      <protection hidden="1"/>
    </xf>
    <xf numFmtId="165" fontId="42" fillId="6" borderId="53" xfId="2" applyNumberFormat="1" applyFont="1" applyFill="1" applyBorder="1" applyAlignment="1" applyProtection="1">
      <alignment horizontal="center"/>
      <protection hidden="1"/>
    </xf>
    <xf numFmtId="0" fontId="36" fillId="0" borderId="3" xfId="0" applyFont="1" applyBorder="1" applyAlignment="1" applyProtection="1">
      <alignment vertical="center"/>
      <protection hidden="1"/>
    </xf>
    <xf numFmtId="9" fontId="36" fillId="0" borderId="4" xfId="0" applyNumberFormat="1" applyFont="1" applyBorder="1" applyAlignment="1" applyProtection="1">
      <alignment horizontal="center" vertical="center"/>
      <protection hidden="1"/>
    </xf>
    <xf numFmtId="4" fontId="36" fillId="0" borderId="6" xfId="0" applyNumberFormat="1" applyFont="1" applyBorder="1" applyAlignment="1" applyProtection="1">
      <alignment horizontal="center"/>
      <protection hidden="1"/>
    </xf>
    <xf numFmtId="0" fontId="42" fillId="6" borderId="53" xfId="2" applyFont="1" applyFill="1" applyBorder="1" applyAlignment="1" applyProtection="1">
      <alignment horizontal="center"/>
      <protection hidden="1"/>
    </xf>
    <xf numFmtId="0" fontId="36" fillId="0" borderId="7" xfId="0" applyFont="1" applyBorder="1" applyAlignment="1" applyProtection="1">
      <alignment vertical="center"/>
      <protection hidden="1"/>
    </xf>
    <xf numFmtId="9" fontId="36" fillId="0" borderId="8" xfId="0" applyNumberFormat="1" applyFont="1" applyBorder="1" applyAlignment="1" applyProtection="1">
      <alignment horizontal="center" vertical="center"/>
      <protection hidden="1"/>
    </xf>
    <xf numFmtId="0" fontId="42" fillId="2" borderId="7" xfId="2" applyFont="1" applyFill="1" applyBorder="1" applyAlignment="1" applyProtection="1">
      <alignment horizontal="center"/>
      <protection hidden="1"/>
    </xf>
    <xf numFmtId="4" fontId="43" fillId="0" borderId="8" xfId="0" applyNumberFormat="1" applyFont="1" applyBorder="1" applyAlignment="1" applyProtection="1">
      <alignment horizontal="center"/>
      <protection hidden="1"/>
    </xf>
    <xf numFmtId="0" fontId="36" fillId="0" borderId="5" xfId="0" applyFont="1" applyBorder="1" applyAlignment="1" applyProtection="1">
      <alignment vertical="center"/>
      <protection hidden="1"/>
    </xf>
    <xf numFmtId="9" fontId="36" fillId="0" borderId="6" xfId="0" applyNumberFormat="1" applyFont="1" applyBorder="1" applyAlignment="1" applyProtection="1">
      <alignment horizontal="center" vertical="center"/>
      <protection hidden="1"/>
    </xf>
    <xf numFmtId="0" fontId="42" fillId="0" borderId="0" xfId="2" applyFont="1" applyProtection="1">
      <protection hidden="1"/>
    </xf>
    <xf numFmtId="1" fontId="42" fillId="6" borderId="53" xfId="2" applyNumberFormat="1" applyFont="1" applyFill="1" applyBorder="1" applyAlignment="1" applyProtection="1">
      <alignment horizontal="center"/>
      <protection hidden="1"/>
    </xf>
    <xf numFmtId="0" fontId="36" fillId="0" borderId="8" xfId="0" applyFont="1" applyBorder="1" applyAlignment="1" applyProtection="1">
      <alignment vertical="center"/>
      <protection hidden="1"/>
    </xf>
    <xf numFmtId="0" fontId="42" fillId="4" borderId="0" xfId="2" applyFont="1" applyFill="1" applyProtection="1">
      <protection hidden="1"/>
    </xf>
    <xf numFmtId="165" fontId="42" fillId="6" borderId="51" xfId="2" applyNumberFormat="1" applyFont="1" applyFill="1" applyBorder="1" applyAlignment="1" applyProtection="1">
      <alignment horizontal="center"/>
      <protection hidden="1"/>
    </xf>
    <xf numFmtId="1" fontId="42" fillId="6" borderId="51" xfId="2" applyNumberFormat="1" applyFont="1" applyFill="1" applyBorder="1" applyAlignment="1" applyProtection="1">
      <alignment horizontal="center"/>
      <protection hidden="1"/>
    </xf>
    <xf numFmtId="0" fontId="42" fillId="7" borderId="0" xfId="2" applyFont="1" applyFill="1" applyProtection="1">
      <protection hidden="1"/>
    </xf>
    <xf numFmtId="1" fontId="42" fillId="6" borderId="54" xfId="2" applyNumberFormat="1" applyFont="1" applyFill="1" applyBorder="1" applyAlignment="1" applyProtection="1">
      <alignment horizontal="center"/>
      <protection hidden="1"/>
    </xf>
    <xf numFmtId="0" fontId="36" fillId="0" borderId="0" xfId="0" applyFont="1" applyAlignment="1" applyProtection="1">
      <alignment vertical="center"/>
      <protection hidden="1"/>
    </xf>
    <xf numFmtId="0" fontId="17" fillId="4" borderId="19" xfId="0" applyFont="1" applyFill="1" applyBorder="1" applyAlignment="1" applyProtection="1">
      <alignment horizontal="center" vertical="center"/>
      <protection hidden="1"/>
    </xf>
    <xf numFmtId="0" fontId="47" fillId="0" borderId="71" xfId="0" applyFont="1" applyBorder="1" applyAlignment="1" applyProtection="1">
      <alignment horizontal="center" vertical="center"/>
      <protection locked="0" hidden="1"/>
    </xf>
    <xf numFmtId="0" fontId="47" fillId="0" borderId="72" xfId="0" applyFont="1" applyBorder="1" applyAlignment="1" applyProtection="1">
      <alignment horizontal="center" vertical="center"/>
      <protection locked="0" hidden="1"/>
    </xf>
    <xf numFmtId="0" fontId="45" fillId="0" borderId="64" xfId="0" applyFont="1" applyBorder="1" applyAlignment="1" applyProtection="1">
      <alignment horizontal="center"/>
      <protection locked="0"/>
    </xf>
    <xf numFmtId="0" fontId="45" fillId="0" borderId="64" xfId="0" applyFont="1" applyBorder="1" applyAlignment="1" applyProtection="1">
      <alignment horizontal="left"/>
      <protection locked="0"/>
    </xf>
    <xf numFmtId="9" fontId="48" fillId="0" borderId="22" xfId="0" applyNumberFormat="1" applyFont="1" applyBorder="1" applyAlignment="1" applyProtection="1">
      <alignment horizontal="center"/>
      <protection hidden="1"/>
    </xf>
    <xf numFmtId="9" fontId="48" fillId="0" borderId="0" xfId="0" applyNumberFormat="1" applyFont="1" applyAlignment="1" applyProtection="1">
      <alignment horizontal="center"/>
      <protection hidden="1"/>
    </xf>
    <xf numFmtId="9" fontId="48" fillId="0" borderId="21" xfId="0" applyNumberFormat="1" applyFont="1" applyBorder="1" applyAlignment="1" applyProtection="1">
      <alignment horizontal="center"/>
      <protection hidden="1"/>
    </xf>
    <xf numFmtId="9" fontId="16" fillId="0" borderId="0" xfId="0" applyNumberFormat="1" applyFont="1" applyAlignment="1" applyProtection="1">
      <alignment horizontal="right"/>
      <protection hidden="1"/>
    </xf>
    <xf numFmtId="0" fontId="26" fillId="0" borderId="65" xfId="0" applyFont="1" applyBorder="1" applyAlignment="1" applyProtection="1">
      <alignment horizontal="center"/>
      <protection locked="0"/>
    </xf>
    <xf numFmtId="9" fontId="16" fillId="0" borderId="0" xfId="0" applyNumberFormat="1" applyFont="1" applyAlignment="1" applyProtection="1">
      <alignment horizontal="center"/>
      <protection hidden="1"/>
    </xf>
    <xf numFmtId="0" fontId="5" fillId="0" borderId="66" xfId="0" applyFont="1" applyBorder="1" applyAlignment="1" applyProtection="1">
      <alignment horizontal="center"/>
      <protection locked="0" hidden="1"/>
    </xf>
    <xf numFmtId="0" fontId="5" fillId="0" borderId="67" xfId="0" applyFont="1" applyBorder="1" applyAlignment="1" applyProtection="1">
      <alignment horizontal="center"/>
      <protection locked="0" hidden="1"/>
    </xf>
    <xf numFmtId="9" fontId="16" fillId="0" borderId="59" xfId="0" applyNumberFormat="1" applyFont="1" applyBorder="1" applyAlignment="1" applyProtection="1">
      <alignment horizontal="center" vertical="center" wrapText="1"/>
      <protection hidden="1"/>
    </xf>
    <xf numFmtId="9" fontId="16" fillId="0" borderId="60" xfId="0" applyNumberFormat="1" applyFont="1" applyBorder="1" applyAlignment="1" applyProtection="1">
      <alignment horizontal="center" vertical="center" wrapText="1"/>
      <protection hidden="1"/>
    </xf>
    <xf numFmtId="9" fontId="16" fillId="0" borderId="61" xfId="0" applyNumberFormat="1" applyFont="1" applyBorder="1" applyAlignment="1" applyProtection="1">
      <alignment horizontal="center" vertical="center" wrapText="1"/>
      <protection hidden="1"/>
    </xf>
    <xf numFmtId="9" fontId="16" fillId="0" borderId="62"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protection hidden="1"/>
    </xf>
    <xf numFmtId="0" fontId="33" fillId="0" borderId="0" xfId="1" applyFont="1" applyFill="1" applyBorder="1" applyAlignment="1" applyProtection="1">
      <alignment horizontal="center" vertical="center"/>
      <protection hidden="1"/>
    </xf>
    <xf numFmtId="0" fontId="33" fillId="0" borderId="14" xfId="1" applyFont="1" applyFill="1" applyBorder="1" applyAlignment="1" applyProtection="1">
      <alignment horizontal="center" vertical="center"/>
      <protection hidden="1"/>
    </xf>
    <xf numFmtId="0" fontId="16" fillId="0" borderId="0" xfId="0" applyFont="1" applyAlignment="1" applyProtection="1">
      <alignment horizontal="justify" vertical="center"/>
      <protection hidden="1"/>
    </xf>
    <xf numFmtId="4" fontId="26" fillId="0" borderId="0" xfId="0" applyNumberFormat="1" applyFont="1" applyAlignment="1" applyProtection="1">
      <alignment horizontal="center" vertical="center"/>
      <protection hidden="1"/>
    </xf>
    <xf numFmtId="4" fontId="26" fillId="4" borderId="68" xfId="0" applyNumberFormat="1" applyFont="1" applyFill="1" applyBorder="1" applyAlignment="1" applyProtection="1">
      <alignment horizontal="center" vertical="center"/>
      <protection hidden="1"/>
    </xf>
    <xf numFmtId="4" fontId="26" fillId="4" borderId="69" xfId="0" applyNumberFormat="1" applyFont="1" applyFill="1" applyBorder="1" applyAlignment="1" applyProtection="1">
      <alignment horizontal="center" vertical="center"/>
      <protection hidden="1"/>
    </xf>
    <xf numFmtId="0" fontId="26" fillId="4" borderId="70" xfId="0" applyFont="1" applyFill="1" applyBorder="1" applyAlignment="1" applyProtection="1">
      <alignment horizontal="center" vertical="center"/>
      <protection hidden="1"/>
    </xf>
    <xf numFmtId="0" fontId="26" fillId="4" borderId="68" xfId="0" applyFont="1" applyFill="1" applyBorder="1" applyAlignment="1" applyProtection="1">
      <alignment horizontal="center" vertical="center"/>
      <protection hidden="1"/>
    </xf>
    <xf numFmtId="0" fontId="23" fillId="0" borderId="31" xfId="0" applyFont="1" applyBorder="1" applyAlignment="1" applyProtection="1">
      <alignment horizontal="right" vertical="center"/>
      <protection hidden="1"/>
    </xf>
    <xf numFmtId="0" fontId="23" fillId="0" borderId="31" xfId="0" quotePrefix="1" applyFont="1" applyBorder="1" applyAlignment="1" applyProtection="1">
      <alignment horizontal="left"/>
      <protection hidden="1"/>
    </xf>
    <xf numFmtId="167" fontId="23" fillId="0" borderId="31" xfId="0" quotePrefix="1" applyNumberFormat="1" applyFont="1" applyBorder="1" applyAlignment="1" applyProtection="1">
      <alignment horizontal="left"/>
      <protection hidden="1"/>
    </xf>
    <xf numFmtId="4" fontId="7" fillId="0" borderId="12" xfId="0" applyNumberFormat="1" applyFont="1" applyBorder="1" applyAlignment="1" applyProtection="1">
      <alignment horizontal="center" vertical="center"/>
      <protection hidden="1"/>
    </xf>
    <xf numFmtId="9" fontId="26" fillId="0" borderId="22" xfId="0" applyNumberFormat="1" applyFont="1" applyBorder="1" applyAlignment="1" applyProtection="1">
      <alignment horizontal="right"/>
      <protection hidden="1"/>
    </xf>
    <xf numFmtId="9" fontId="26" fillId="0" borderId="0" xfId="0" applyNumberFormat="1" applyFont="1" applyAlignment="1" applyProtection="1">
      <alignment horizontal="right"/>
      <protection hidden="1"/>
    </xf>
    <xf numFmtId="164" fontId="26" fillId="0" borderId="0" xfId="0" applyNumberFormat="1" applyFont="1" applyAlignment="1" applyProtection="1">
      <alignment horizontal="left"/>
      <protection hidden="1"/>
    </xf>
    <xf numFmtId="0" fontId="5" fillId="0" borderId="63" xfId="0" applyFont="1" applyBorder="1" applyAlignment="1" applyProtection="1">
      <alignment horizontal="left"/>
      <protection locked="0"/>
    </xf>
    <xf numFmtId="0" fontId="5" fillId="0" borderId="63" xfId="0" applyFont="1" applyBorder="1" applyAlignment="1" applyProtection="1">
      <alignment horizontal="center"/>
      <protection locked="0"/>
    </xf>
    <xf numFmtId="0" fontId="26" fillId="0" borderId="22" xfId="0" applyFont="1" applyBorder="1" applyAlignment="1" applyProtection="1">
      <alignment horizontal="right" vertical="center"/>
      <protection hidden="1"/>
    </xf>
    <xf numFmtId="0" fontId="26" fillId="0" borderId="0" xfId="0" applyFont="1" applyAlignment="1" applyProtection="1">
      <alignment horizontal="right" vertical="center"/>
      <protection hidden="1"/>
    </xf>
    <xf numFmtId="0" fontId="39" fillId="4" borderId="25" xfId="0" applyFont="1" applyFill="1" applyBorder="1" applyAlignment="1" applyProtection="1">
      <alignment horizontal="center" vertical="center" wrapText="1"/>
      <protection hidden="1"/>
    </xf>
    <xf numFmtId="0" fontId="39" fillId="4" borderId="11" xfId="0" applyFont="1" applyFill="1" applyBorder="1" applyAlignment="1" applyProtection="1">
      <alignment horizontal="center" vertical="center" wrapText="1"/>
      <protection hidden="1"/>
    </xf>
    <xf numFmtId="0" fontId="39" fillId="4" borderId="26" xfId="0" applyFont="1" applyFill="1" applyBorder="1" applyAlignment="1" applyProtection="1">
      <alignment horizontal="center" vertical="center" wrapText="1"/>
      <protection hidden="1"/>
    </xf>
    <xf numFmtId="0" fontId="16" fillId="4" borderId="0" xfId="0" applyFont="1" applyFill="1" applyAlignment="1" applyProtection="1">
      <alignment horizontal="center" vertical="center" wrapText="1"/>
      <protection hidden="1"/>
    </xf>
    <xf numFmtId="0" fontId="16" fillId="4" borderId="12" xfId="0" applyFont="1" applyFill="1" applyBorder="1" applyAlignment="1" applyProtection="1">
      <alignment horizontal="center" vertical="center" wrapText="1"/>
      <protection hidden="1"/>
    </xf>
    <xf numFmtId="49" fontId="5" fillId="0" borderId="63" xfId="0" applyNumberFormat="1" applyFont="1" applyBorder="1" applyAlignment="1" applyProtection="1">
      <alignment horizontal="center"/>
      <protection locked="0"/>
    </xf>
    <xf numFmtId="0" fontId="5" fillId="8" borderId="63" xfId="0" applyFont="1" applyFill="1" applyBorder="1" applyAlignment="1" applyProtection="1">
      <alignment horizontal="center"/>
      <protection hidden="1"/>
    </xf>
    <xf numFmtId="9" fontId="16" fillId="0" borderId="59" xfId="0" applyNumberFormat="1" applyFont="1" applyBorder="1" applyAlignment="1" applyProtection="1">
      <alignment horizontal="center" vertical="center"/>
      <protection hidden="1"/>
    </xf>
    <xf numFmtId="9" fontId="16" fillId="0" borderId="73" xfId="0" applyNumberFormat="1" applyFont="1" applyBorder="1" applyAlignment="1" applyProtection="1">
      <alignment horizontal="center" vertical="center"/>
      <protection hidden="1"/>
    </xf>
    <xf numFmtId="9" fontId="16" fillId="0" borderId="60" xfId="0" applyNumberFormat="1" applyFont="1" applyBorder="1" applyAlignment="1" applyProtection="1">
      <alignment horizontal="center" vertical="center"/>
      <protection hidden="1"/>
    </xf>
    <xf numFmtId="9" fontId="16" fillId="0" borderId="61" xfId="0" applyNumberFormat="1" applyFont="1" applyBorder="1" applyAlignment="1" applyProtection="1">
      <alignment horizontal="center" vertical="center"/>
      <protection hidden="1"/>
    </xf>
    <xf numFmtId="9" fontId="16" fillId="0" borderId="74" xfId="0" applyNumberFormat="1" applyFont="1" applyBorder="1" applyAlignment="1" applyProtection="1">
      <alignment horizontal="center" vertical="center"/>
      <protection hidden="1"/>
    </xf>
    <xf numFmtId="9" fontId="16" fillId="0" borderId="62" xfId="0" applyNumberFormat="1" applyFont="1" applyBorder="1" applyAlignment="1" applyProtection="1">
      <alignment horizontal="center" vertical="center"/>
      <protection hidden="1"/>
    </xf>
    <xf numFmtId="0" fontId="26" fillId="4" borderId="17" xfId="0" applyFont="1" applyFill="1" applyBorder="1" applyAlignment="1" applyProtection="1">
      <alignment horizontal="center" vertical="center"/>
      <protection hidden="1"/>
    </xf>
    <xf numFmtId="0" fontId="26" fillId="4" borderId="11" xfId="0" applyFont="1" applyFill="1" applyBorder="1" applyAlignment="1" applyProtection="1">
      <alignment horizontal="center" vertical="center"/>
      <protection hidden="1"/>
    </xf>
    <xf numFmtId="0" fontId="26" fillId="4" borderId="13" xfId="0" applyFont="1" applyFill="1" applyBorder="1" applyAlignment="1" applyProtection="1">
      <alignment horizontal="center" vertical="center"/>
      <protection hidden="1"/>
    </xf>
    <xf numFmtId="0" fontId="26" fillId="4" borderId="0" xfId="0" applyFont="1" applyFill="1" applyAlignment="1" applyProtection="1">
      <alignment horizontal="center" vertical="center"/>
      <protection hidden="1"/>
    </xf>
    <xf numFmtId="0" fontId="26" fillId="4" borderId="58" xfId="0" applyFont="1" applyFill="1" applyBorder="1" applyAlignment="1" applyProtection="1">
      <alignment horizontal="center" vertical="center"/>
      <protection hidden="1"/>
    </xf>
    <xf numFmtId="0" fontId="26" fillId="4" borderId="12" xfId="0" applyFont="1" applyFill="1" applyBorder="1" applyAlignment="1" applyProtection="1">
      <alignment horizontal="center" vertical="center"/>
      <protection hidden="1"/>
    </xf>
    <xf numFmtId="9" fontId="26" fillId="4" borderId="11" xfId="0" applyNumberFormat="1" applyFont="1" applyFill="1" applyBorder="1" applyAlignment="1" applyProtection="1">
      <alignment horizontal="center" vertical="center"/>
      <protection hidden="1"/>
    </xf>
    <xf numFmtId="0" fontId="46" fillId="0" borderId="0" xfId="1" applyFont="1" applyBorder="1" applyAlignment="1" applyProtection="1">
      <alignment horizontal="left" vertical="center"/>
      <protection locked="0"/>
    </xf>
    <xf numFmtId="0" fontId="46" fillId="0" borderId="14" xfId="1" applyFont="1" applyBorder="1" applyAlignment="1" applyProtection="1">
      <alignment horizontal="left" vertical="center"/>
      <protection locked="0"/>
    </xf>
    <xf numFmtId="0" fontId="16" fillId="0" borderId="0" xfId="0" applyFont="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24" fillId="0" borderId="0" xfId="0" applyFont="1" applyAlignment="1">
      <alignment horizontal="center" vertical="center"/>
    </xf>
    <xf numFmtId="0" fontId="44" fillId="0" borderId="12" xfId="1" applyFont="1" applyBorder="1" applyAlignment="1" applyProtection="1">
      <alignment horizontal="left" vertical="center"/>
      <protection locked="0"/>
    </xf>
    <xf numFmtId="0" fontId="44" fillId="0" borderId="29" xfId="1" applyFont="1" applyBorder="1" applyAlignment="1" applyProtection="1">
      <alignment horizontal="left" vertical="center"/>
      <protection locked="0"/>
    </xf>
    <xf numFmtId="0" fontId="16" fillId="0" borderId="0" xfId="0" applyFont="1" applyAlignment="1" applyProtection="1">
      <alignment horizontal="left" vertical="center" wrapText="1"/>
      <protection hidden="1"/>
    </xf>
    <xf numFmtId="9" fontId="26" fillId="4" borderId="0" xfId="0" applyNumberFormat="1" applyFont="1" applyFill="1" applyAlignment="1" applyProtection="1">
      <alignment horizontal="center" vertical="center"/>
      <protection hidden="1"/>
    </xf>
    <xf numFmtId="0" fontId="49" fillId="0" borderId="11" xfId="0" applyFont="1" applyBorder="1" applyAlignment="1" applyProtection="1">
      <alignment horizontal="center" vertical="center"/>
      <protection hidden="1"/>
    </xf>
    <xf numFmtId="164" fontId="26" fillId="0" borderId="11" xfId="0" applyNumberFormat="1" applyFont="1" applyBorder="1" applyAlignment="1" applyProtection="1">
      <alignment horizontal="right" vertical="center"/>
      <protection hidden="1"/>
    </xf>
    <xf numFmtId="9" fontId="26" fillId="0" borderId="58" xfId="0" applyNumberFormat="1" applyFont="1" applyBorder="1" applyAlignment="1" applyProtection="1">
      <alignment horizontal="right" vertical="center"/>
      <protection hidden="1"/>
    </xf>
    <xf numFmtId="9" fontId="26" fillId="0" borderId="12" xfId="0" applyNumberFormat="1" applyFont="1" applyBorder="1" applyAlignment="1" applyProtection="1">
      <alignment horizontal="right" vertical="center"/>
      <protection hidden="1"/>
    </xf>
    <xf numFmtId="9" fontId="26" fillId="0" borderId="13" xfId="0" applyNumberFormat="1" applyFont="1" applyBorder="1" applyAlignment="1" applyProtection="1">
      <alignment horizontal="right" vertical="center"/>
      <protection hidden="1"/>
    </xf>
    <xf numFmtId="9" fontId="26" fillId="0" borderId="0" xfId="0" applyNumberFormat="1" applyFont="1" applyAlignment="1" applyProtection="1">
      <alignment horizontal="right" vertical="center"/>
      <protection hidden="1"/>
    </xf>
    <xf numFmtId="9" fontId="7" fillId="0" borderId="12" xfId="0" applyNumberFormat="1" applyFont="1" applyBorder="1" applyAlignment="1" applyProtection="1">
      <alignment horizontal="center" vertical="center"/>
      <protection hidden="1"/>
    </xf>
    <xf numFmtId="0" fontId="26" fillId="0" borderId="12" xfId="0" applyFont="1" applyBorder="1" applyAlignment="1" applyProtection="1">
      <alignment horizontal="right" vertical="center"/>
      <protection hidden="1"/>
    </xf>
    <xf numFmtId="0" fontId="16" fillId="0" borderId="11" xfId="0" applyFont="1" applyBorder="1" applyAlignment="1" applyProtection="1">
      <alignment horizontal="right" vertical="center"/>
      <protection hidden="1"/>
    </xf>
    <xf numFmtId="4" fontId="26" fillId="0" borderId="12" xfId="0" applyNumberFormat="1" applyFont="1" applyBorder="1" applyAlignment="1" applyProtection="1">
      <alignment horizontal="center" vertical="center"/>
      <protection hidden="1"/>
    </xf>
    <xf numFmtId="164" fontId="26" fillId="0" borderId="12" xfId="0" applyNumberFormat="1" applyFont="1" applyBorder="1" applyAlignment="1" applyProtection="1">
      <alignment horizontal="right" vertical="center"/>
      <protection hidden="1"/>
    </xf>
    <xf numFmtId="0" fontId="26" fillId="4" borderId="55" xfId="0" applyFont="1" applyFill="1" applyBorder="1" applyAlignment="1" applyProtection="1">
      <alignment horizontal="center" vertical="center"/>
      <protection hidden="1"/>
    </xf>
    <xf numFmtId="0" fontId="26" fillId="4" borderId="16" xfId="0" applyFont="1" applyFill="1" applyBorder="1" applyAlignment="1" applyProtection="1">
      <alignment horizontal="center" vertical="center"/>
      <protection hidden="1"/>
    </xf>
    <xf numFmtId="0" fontId="44" fillId="0" borderId="16" xfId="1" applyFont="1" applyFill="1" applyBorder="1" applyAlignment="1" applyProtection="1">
      <alignment horizontal="center" vertical="center"/>
      <protection locked="0"/>
    </xf>
    <xf numFmtId="0" fontId="44" fillId="0" borderId="56" xfId="1" applyFont="1" applyFill="1" applyBorder="1" applyAlignment="1" applyProtection="1">
      <alignment horizontal="center" vertical="center"/>
      <protection locked="0"/>
    </xf>
    <xf numFmtId="164" fontId="45" fillId="0" borderId="57" xfId="0" applyNumberFormat="1" applyFont="1" applyBorder="1" applyAlignment="1" applyProtection="1">
      <alignment horizontal="center" vertical="center"/>
      <protection locked="0"/>
    </xf>
    <xf numFmtId="0" fontId="45" fillId="0" borderId="57" xfId="0" applyFont="1" applyBorder="1" applyAlignment="1" applyProtection="1">
      <alignment horizontal="center" vertical="center"/>
      <protection locked="0"/>
    </xf>
    <xf numFmtId="0" fontId="26" fillId="0" borderId="0" xfId="0" applyFont="1" applyAlignment="1" applyProtection="1">
      <alignment horizontal="center" vertical="center"/>
      <protection hidden="1"/>
    </xf>
  </cellXfs>
  <cellStyles count="6">
    <cellStyle name="Hyperlink" xfId="1" builtinId="8"/>
    <cellStyle name="Normal" xfId="0" builtinId="0"/>
    <cellStyle name="Normal 2" xfId="2" xr:uid="{67C54E81-7F3C-49EF-A641-A763D1504FC4}"/>
    <cellStyle name="Normal 2 2" xfId="3" xr:uid="{56991AB5-CEEE-4D6B-B886-8D070ED1CABC}"/>
    <cellStyle name="Normal 3" xfId="4" xr:uid="{4495D8FE-F161-4E17-9374-9B93900C4572}"/>
    <cellStyle name="Normal 3 2" xfId="5" xr:uid="{DD702E8B-845E-4B67-9D33-7B3412634464}"/>
  </cellStyles>
  <dxfs count="1">
    <dxf>
      <font>
        <b/>
        <i val="0"/>
        <strike val="0"/>
        <color theme="3"/>
      </font>
      <fill>
        <patternFill>
          <bgColor theme="9" tint="0.5999633777886288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0</xdr:row>
      <xdr:rowOff>60960</xdr:rowOff>
    </xdr:from>
    <xdr:to>
      <xdr:col>3</xdr:col>
      <xdr:colOff>297180</xdr:colOff>
      <xdr:row>4</xdr:row>
      <xdr:rowOff>68580</xdr:rowOff>
    </xdr:to>
    <xdr:pic>
      <xdr:nvPicPr>
        <xdr:cNvPr id="1026" name="Picture 1">
          <a:extLst>
            <a:ext uri="{FF2B5EF4-FFF2-40B4-BE49-F238E27FC236}">
              <a16:creationId xmlns:a16="http://schemas.microsoft.com/office/drawing/2014/main" id="{C4727D7A-B033-4CCD-7589-2C6A8A64A1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 y="60960"/>
          <a:ext cx="91440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243840</xdr:colOff>
      <xdr:row>99</xdr:row>
      <xdr:rowOff>137160</xdr:rowOff>
    </xdr:from>
    <xdr:to>
      <xdr:col>17</xdr:col>
      <xdr:colOff>121920</xdr:colOff>
      <xdr:row>101</xdr:row>
      <xdr:rowOff>106680</xdr:rowOff>
    </xdr:to>
    <xdr:pic>
      <xdr:nvPicPr>
        <xdr:cNvPr id="1027" name="Picture 2">
          <a:extLst>
            <a:ext uri="{FF2B5EF4-FFF2-40B4-BE49-F238E27FC236}">
              <a16:creationId xmlns:a16="http://schemas.microsoft.com/office/drawing/2014/main" id="{A1D76D6E-655E-00A0-F8A8-5B9E4FC1AD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6966"/>
        <a:stretch>
          <a:fillRect/>
        </a:stretch>
      </xdr:blipFill>
      <xdr:spPr bwMode="auto">
        <a:xfrm>
          <a:off x="4556760" y="15773400"/>
          <a:ext cx="208788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426721</xdr:colOff>
      <xdr:row>97</xdr:row>
      <xdr:rowOff>38099</xdr:rowOff>
    </xdr:from>
    <xdr:to>
      <xdr:col>15</xdr:col>
      <xdr:colOff>334295</xdr:colOff>
      <xdr:row>99</xdr:row>
      <xdr:rowOff>116204</xdr:rowOff>
    </xdr:to>
    <xdr:pic>
      <xdr:nvPicPr>
        <xdr:cNvPr id="1028" name="Picture 4">
          <a:extLst>
            <a:ext uri="{FF2B5EF4-FFF2-40B4-BE49-F238E27FC236}">
              <a16:creationId xmlns:a16="http://schemas.microsoft.com/office/drawing/2014/main" id="{6BC73D03-623D-4F4A-616A-F8671249D38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74971" y="15173324"/>
          <a:ext cx="898174" cy="401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274320</xdr:colOff>
      <xdr:row>0</xdr:row>
      <xdr:rowOff>99060</xdr:rowOff>
    </xdr:from>
    <xdr:to>
      <xdr:col>18</xdr:col>
      <xdr:colOff>17145</xdr:colOff>
      <xdr:row>3</xdr:row>
      <xdr:rowOff>144780</xdr:rowOff>
    </xdr:to>
    <xdr:pic>
      <xdr:nvPicPr>
        <xdr:cNvPr id="1029" name="Picture 3">
          <a:extLst>
            <a:ext uri="{FF2B5EF4-FFF2-40B4-BE49-F238E27FC236}">
              <a16:creationId xmlns:a16="http://schemas.microsoft.com/office/drawing/2014/main" id="{723A49BA-CE26-75DE-14ED-A4043B2C460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r="57414" b="23323"/>
        <a:stretch>
          <a:fillRect/>
        </a:stretch>
      </xdr:blipFill>
      <xdr:spPr bwMode="auto">
        <a:xfrm>
          <a:off x="6313170" y="99060"/>
          <a:ext cx="847725"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il.pt/documentos-envio/" TargetMode="External"/><Relationship Id="rId2"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1" Type="http://schemas.openxmlformats.org/officeDocument/2006/relationships/hyperlink" Target="mailto:servifil@ccl.fil.p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E7E80-792C-431A-9DAC-371CDAC4E174}">
  <dimension ref="A1:AA111"/>
  <sheetViews>
    <sheetView showGridLines="0" tabSelected="1" zoomScaleNormal="100" workbookViewId="0">
      <selection activeCell="L1" sqref="L1:M1"/>
    </sheetView>
  </sheetViews>
  <sheetFormatPr defaultColWidth="9.33203125" defaultRowHeight="13.15" customHeight="1" x14ac:dyDescent="0.2"/>
  <cols>
    <col min="1" max="1" width="3.1640625" style="19" customWidth="1"/>
    <col min="2" max="2" width="5.1640625" style="19" customWidth="1"/>
    <col min="3" max="3" width="6.6640625" style="19" customWidth="1"/>
    <col min="4" max="4" width="7.6640625" style="19" customWidth="1"/>
    <col min="5" max="6" width="7" style="19" customWidth="1"/>
    <col min="7" max="7" width="7.5" style="19" customWidth="1"/>
    <col min="8" max="9" width="7.1640625" style="19" customWidth="1"/>
    <col min="10" max="10" width="6.5" style="19" customWidth="1"/>
    <col min="11" max="11" width="7.83203125" style="19" customWidth="1"/>
    <col min="12" max="12" width="8.1640625" style="19" customWidth="1"/>
    <col min="13" max="13" width="7.33203125" style="19" customWidth="1"/>
    <col min="14" max="14" width="8" style="19" customWidth="1"/>
    <col min="15" max="15" width="9.33203125" style="19" customWidth="1"/>
    <col min="16" max="16" width="6.83203125" style="19" customWidth="1"/>
    <col min="17" max="17" width="10" style="19" customWidth="1"/>
    <col min="18" max="18" width="2.5" style="19" customWidth="1"/>
    <col min="19" max="19" width="2.6640625" style="2" customWidth="1"/>
    <col min="20" max="20" width="9.33203125" style="180" hidden="1" customWidth="1"/>
    <col min="21" max="21" width="5.33203125" style="180" hidden="1" customWidth="1"/>
    <col min="22" max="22" width="5" style="180" hidden="1" customWidth="1"/>
    <col min="23" max="23" width="9.5" style="180" hidden="1" customWidth="1"/>
    <col min="24" max="24" width="4.5" style="180" hidden="1" customWidth="1"/>
    <col min="25" max="25" width="16.5" style="180" hidden="1" customWidth="1"/>
    <col min="26" max="26" width="15.6640625" style="180" hidden="1" customWidth="1"/>
    <col min="27" max="27" width="0" style="180" hidden="1" customWidth="1"/>
    <col min="28" max="16384" width="9.33203125" style="19"/>
  </cols>
  <sheetData>
    <row r="1" spans="1:27" ht="15" customHeight="1" thickTop="1" thickBot="1" x14ac:dyDescent="0.25">
      <c r="A1" s="96"/>
      <c r="B1" s="97"/>
      <c r="C1" s="97"/>
      <c r="D1" s="97"/>
      <c r="E1" s="98"/>
      <c r="F1" s="97"/>
      <c r="G1" s="97"/>
      <c r="H1" s="209" t="s">
        <v>106</v>
      </c>
      <c r="I1" s="209"/>
      <c r="J1" s="209"/>
      <c r="K1" s="209"/>
      <c r="L1" s="210" t="s">
        <v>0</v>
      </c>
      <c r="M1" s="211"/>
      <c r="N1" s="97"/>
      <c r="O1" s="97"/>
      <c r="P1" s="97"/>
      <c r="Q1" s="97"/>
      <c r="R1" s="97"/>
      <c r="S1" s="99"/>
      <c r="T1" s="174" t="s">
        <v>0</v>
      </c>
      <c r="U1" s="175" t="s">
        <v>112</v>
      </c>
      <c r="V1" s="175" t="s">
        <v>111</v>
      </c>
      <c r="W1" s="176"/>
      <c r="X1" s="177">
        <f>IF($E$12=0,$X$6,(IF($N$14=$W$4,$X$4,(IF($N$14=$W$5,$X$5,(IF($E$12=$W$6,$X$6,(IF($E$12=$W$8,$X$6,(IF($E$12=$W$7,$X$6,(IF($E$12=$W$9,$X$6,)))))))))))))</f>
        <v>0.23</v>
      </c>
      <c r="Y1" s="178"/>
      <c r="Z1" s="179">
        <f>IF($L$63=0,0,IF($L$63&lt;4,$Z$2,IF($L$63&lt;11,$Z$3,IF($L$63&lt;30,$Z$4,IF($L$63&gt;=30,$Z$5,)))))</f>
        <v>0</v>
      </c>
    </row>
    <row r="2" spans="1:27" ht="12" customHeight="1" thickTop="1" x14ac:dyDescent="0.2">
      <c r="A2" s="214" t="str">
        <f>'T1'!$G$1</f>
        <v>REQUISIÇÃO DE MOVIMENTAÇÃO DE MATERIAIS</v>
      </c>
      <c r="B2" s="215"/>
      <c r="C2" s="215"/>
      <c r="D2" s="215"/>
      <c r="E2" s="215"/>
      <c r="F2" s="215"/>
      <c r="G2" s="215"/>
      <c r="H2" s="215"/>
      <c r="I2" s="215"/>
      <c r="J2" s="215"/>
      <c r="K2" s="215"/>
      <c r="L2" s="215"/>
      <c r="M2" s="215"/>
      <c r="N2" s="215"/>
      <c r="O2" s="215"/>
      <c r="P2" s="215"/>
      <c r="Q2" s="215"/>
      <c r="R2" s="215"/>
      <c r="S2" s="216"/>
      <c r="T2" s="174" t="s">
        <v>3</v>
      </c>
      <c r="U2" s="181"/>
      <c r="V2" s="182"/>
      <c r="W2" s="183">
        <f>IF($E$12=$W$6,$W$4,(IF($E$12=$W$7,$W$4,(IF($E$12=$W$8,$W$4,(IF($E$12=$W$9,$W$4,)))))))</f>
        <v>0</v>
      </c>
      <c r="X2" s="184"/>
      <c r="Y2" s="185" t="str">
        <f>IF('T1'!$A$1="Português",Y6,IF('T1'!$A$1="English",Y10,IF('T1'!$A$1="Español",Y14,IF('T1'!$A$1="Français",Y18))))</f>
        <v>Até 3 m3</v>
      </c>
      <c r="Z2" s="186">
        <v>45</v>
      </c>
    </row>
    <row r="3" spans="1:27" s="21" customFormat="1" ht="12" customHeight="1" x14ac:dyDescent="0.2">
      <c r="A3" s="214"/>
      <c r="B3" s="215"/>
      <c r="C3" s="215"/>
      <c r="D3" s="215"/>
      <c r="E3" s="215"/>
      <c r="F3" s="215"/>
      <c r="G3" s="215"/>
      <c r="H3" s="215"/>
      <c r="I3" s="215"/>
      <c r="J3" s="215"/>
      <c r="K3" s="215"/>
      <c r="L3" s="215"/>
      <c r="M3" s="215"/>
      <c r="N3" s="215"/>
      <c r="O3" s="215"/>
      <c r="P3" s="215"/>
      <c r="Q3" s="215"/>
      <c r="R3" s="215"/>
      <c r="S3" s="216"/>
      <c r="T3" s="174" t="s">
        <v>6</v>
      </c>
      <c r="U3" s="181">
        <v>1</v>
      </c>
      <c r="V3" s="181">
        <v>1</v>
      </c>
      <c r="W3" s="183">
        <f>IF($E$12=$W$6,$W$5,(IF($E$12=$W$7,$W$5,(IF($E$12=$W$8,$W$5,(IF($E$12=$W$9,$W$5,)))))))</f>
        <v>0</v>
      </c>
      <c r="X3" s="184"/>
      <c r="Y3" s="185" t="str">
        <f>IF('T1'!$A$1="Português",Y7,IF('T1'!$A$1="English",Y11,IF('T1'!$A$1="Español",Y15,IF('T1'!$A$1="Français",Y19))))</f>
        <v>de 4 a 10 m3</v>
      </c>
      <c r="Z3" s="186">
        <v>40</v>
      </c>
      <c r="AA3" s="187"/>
    </row>
    <row r="4" spans="1:27" ht="12" customHeight="1" x14ac:dyDescent="0.2">
      <c r="A4" s="239" t="str">
        <f>'T1'!$E$1</f>
        <v>Data limite de Inscrição até:</v>
      </c>
      <c r="B4" s="240"/>
      <c r="C4" s="240"/>
      <c r="D4" s="240"/>
      <c r="E4" s="240"/>
      <c r="F4" s="240"/>
      <c r="G4" s="240"/>
      <c r="H4" s="240"/>
      <c r="I4" s="240"/>
      <c r="J4" s="240"/>
      <c r="K4" s="241">
        <f>'T1'!$C$7</f>
        <v>45703</v>
      </c>
      <c r="L4" s="241"/>
      <c r="M4" s="24"/>
      <c r="N4" s="24"/>
      <c r="O4" s="24"/>
      <c r="P4" s="24"/>
      <c r="Q4" s="24"/>
      <c r="R4" s="24"/>
      <c r="S4" s="100"/>
      <c r="T4" s="188" t="s">
        <v>75</v>
      </c>
      <c r="U4" s="181">
        <v>2</v>
      </c>
      <c r="V4" s="189">
        <v>1.5</v>
      </c>
      <c r="W4" s="190" t="s">
        <v>203</v>
      </c>
      <c r="X4" s="191">
        <v>0.16</v>
      </c>
      <c r="Y4" s="185" t="str">
        <f>IF('T1'!$A$1="Português",Y8,IF('T1'!$A$1="English",Y12,IF('T1'!$A$1="Español",Y16,IF('T1'!$A$1="Français",Y20))))</f>
        <v>de 11 a 29 m3</v>
      </c>
      <c r="Z4" s="192">
        <v>30</v>
      </c>
    </row>
    <row r="5" spans="1:27" ht="12" customHeight="1" thickBot="1" x14ac:dyDescent="0.25">
      <c r="A5" s="244" t="str">
        <f>'T1'!$A$17</f>
        <v>12 a 16 de Março de 2025</v>
      </c>
      <c r="B5" s="245"/>
      <c r="C5" s="245"/>
      <c r="D5" s="245"/>
      <c r="E5" s="245"/>
      <c r="F5" s="245"/>
      <c r="G5" s="245"/>
      <c r="H5" s="245"/>
      <c r="I5" s="245"/>
      <c r="J5" s="245"/>
      <c r="K5" s="245"/>
      <c r="L5" s="245"/>
      <c r="M5" s="245"/>
      <c r="N5" s="245"/>
      <c r="O5" s="245"/>
      <c r="P5" s="245"/>
      <c r="Q5" s="245"/>
      <c r="R5" s="245"/>
      <c r="S5" s="101"/>
      <c r="U5" s="181">
        <v>3</v>
      </c>
      <c r="V5" s="193">
        <v>2</v>
      </c>
      <c r="W5" s="194" t="s">
        <v>204</v>
      </c>
      <c r="X5" s="195">
        <v>0.22</v>
      </c>
      <c r="Y5" s="196" t="str">
        <f>IF('T1'!$A$1="Português",Y9,IF('T1'!$A$1="English",Y13,IF('T1'!$A$1="Español",Y17,IF('T1'!$A$1="Français",Y21))))</f>
        <v>&gt;= 30 m3</v>
      </c>
      <c r="Z5" s="197">
        <v>25</v>
      </c>
    </row>
    <row r="6" spans="1:27" ht="12" customHeight="1" x14ac:dyDescent="0.2">
      <c r="A6" s="246" t="str">
        <f>'T2'!$A$3</f>
        <v>Requisições durante a Montagem e Realização tem um AGRAVAMENTO de 30% e está sujeita à disponibilidade do produto</v>
      </c>
      <c r="B6" s="247"/>
      <c r="C6" s="247"/>
      <c r="D6" s="247"/>
      <c r="E6" s="247"/>
      <c r="F6" s="247"/>
      <c r="G6" s="247"/>
      <c r="H6" s="247"/>
      <c r="I6" s="247"/>
      <c r="J6" s="247"/>
      <c r="K6" s="247"/>
      <c r="L6" s="247"/>
      <c r="M6" s="247"/>
      <c r="N6" s="247"/>
      <c r="O6" s="247"/>
      <c r="P6" s="247"/>
      <c r="Q6" s="247"/>
      <c r="R6" s="247"/>
      <c r="S6" s="248"/>
      <c r="U6" s="181">
        <v>4</v>
      </c>
      <c r="V6" s="189">
        <v>2.5</v>
      </c>
      <c r="W6" s="198" t="s">
        <v>133</v>
      </c>
      <c r="X6" s="199">
        <v>0.23</v>
      </c>
      <c r="Y6" s="200" t="s">
        <v>225</v>
      </c>
    </row>
    <row r="7" spans="1:27" ht="12" customHeight="1" x14ac:dyDescent="0.2">
      <c r="A7" s="102"/>
      <c r="B7" s="60"/>
      <c r="C7" s="249" t="str">
        <f>'T2'!$A$8</f>
        <v>A desistência de serviços solicitados só poderá ser feita até ao 4º dia antes do período de montagem, a partir desta data 
não haverá lugar à devolução do valor pago.</v>
      </c>
      <c r="D7" s="249"/>
      <c r="E7" s="249"/>
      <c r="F7" s="249"/>
      <c r="G7" s="249"/>
      <c r="H7" s="249"/>
      <c r="I7" s="249"/>
      <c r="J7" s="249"/>
      <c r="K7" s="249"/>
      <c r="L7" s="249"/>
      <c r="M7" s="249"/>
      <c r="N7" s="249"/>
      <c r="O7" s="249"/>
      <c r="P7" s="249"/>
      <c r="Q7" s="249"/>
      <c r="R7" s="54"/>
      <c r="S7" s="103"/>
      <c r="U7" s="181">
        <v>5</v>
      </c>
      <c r="V7" s="193">
        <v>3</v>
      </c>
      <c r="W7" s="198" t="s">
        <v>134</v>
      </c>
      <c r="X7" s="184"/>
      <c r="Y7" s="200" t="s">
        <v>226</v>
      </c>
    </row>
    <row r="8" spans="1:27" s="20" customFormat="1" ht="12" customHeight="1" thickBot="1" x14ac:dyDescent="0.25">
      <c r="A8" s="104"/>
      <c r="B8" s="94"/>
      <c r="C8" s="250"/>
      <c r="D8" s="250"/>
      <c r="E8" s="250"/>
      <c r="F8" s="250"/>
      <c r="G8" s="250"/>
      <c r="H8" s="250"/>
      <c r="I8" s="250"/>
      <c r="J8" s="250"/>
      <c r="K8" s="250"/>
      <c r="L8" s="250"/>
      <c r="M8" s="250"/>
      <c r="N8" s="250"/>
      <c r="O8" s="250"/>
      <c r="P8" s="250"/>
      <c r="Q8" s="250"/>
      <c r="R8" s="95"/>
      <c r="S8" s="105"/>
      <c r="T8" s="180"/>
      <c r="U8" s="181">
        <v>6</v>
      </c>
      <c r="V8" s="193">
        <v>3.5</v>
      </c>
      <c r="W8" s="198" t="s">
        <v>135</v>
      </c>
      <c r="X8" s="184"/>
      <c r="Y8" s="200" t="s">
        <v>227</v>
      </c>
      <c r="Z8" s="180"/>
      <c r="AA8" s="180"/>
    </row>
    <row r="9" spans="1:27" s="2" customFormat="1" ht="13.15" customHeight="1" x14ac:dyDescent="0.2">
      <c r="A9" s="106"/>
      <c r="B9" s="20"/>
      <c r="C9" s="20"/>
      <c r="D9" s="20"/>
      <c r="E9" s="20"/>
      <c r="F9" s="20"/>
      <c r="G9" s="20"/>
      <c r="H9" s="20"/>
      <c r="I9" s="25" t="s">
        <v>68</v>
      </c>
      <c r="J9" s="26" t="str">
        <f>'T1'!$E$21</f>
        <v>Campos Obrigatórios</v>
      </c>
      <c r="K9" s="20"/>
      <c r="L9" s="20"/>
      <c r="M9" s="20"/>
      <c r="N9" s="20"/>
      <c r="O9" s="20"/>
      <c r="P9" s="20"/>
      <c r="Q9" s="20"/>
      <c r="R9" s="20"/>
      <c r="S9" s="107"/>
      <c r="T9" s="187"/>
      <c r="U9" s="181">
        <v>7</v>
      </c>
      <c r="V9" s="201">
        <v>4</v>
      </c>
      <c r="W9" s="194" t="s">
        <v>136</v>
      </c>
      <c r="X9" s="202"/>
      <c r="Y9" s="200" t="s">
        <v>239</v>
      </c>
      <c r="Z9" s="180"/>
      <c r="AA9" s="187"/>
    </row>
    <row r="10" spans="1:27" s="2" customFormat="1" ht="13.15" customHeight="1" x14ac:dyDescent="0.2">
      <c r="A10" s="108"/>
      <c r="B10" s="25" t="s">
        <v>68</v>
      </c>
      <c r="C10" s="28" t="str">
        <f>'T1'!$E$31</f>
        <v>Nº Contribuinte:</v>
      </c>
      <c r="F10" s="251"/>
      <c r="G10" s="251"/>
      <c r="H10" s="251"/>
      <c r="I10" s="251"/>
      <c r="J10" s="251"/>
      <c r="S10" s="107"/>
      <c r="T10" s="187"/>
      <c r="U10" s="181">
        <v>8</v>
      </c>
      <c r="V10" s="181">
        <v>4.5</v>
      </c>
      <c r="W10" s="187"/>
      <c r="X10" s="187"/>
      <c r="Y10" s="203" t="s">
        <v>228</v>
      </c>
      <c r="Z10" s="187"/>
      <c r="AA10" s="187"/>
    </row>
    <row r="11" spans="1:27" s="21" customFormat="1" ht="13.15" customHeight="1" x14ac:dyDescent="0.2">
      <c r="A11" s="108"/>
      <c r="B11" s="25" t="s">
        <v>68</v>
      </c>
      <c r="C11" s="28" t="str">
        <f>'T1'!$E$26</f>
        <v>Nome da Empresa Expositora:</v>
      </c>
      <c r="D11" s="2"/>
      <c r="E11" s="2"/>
      <c r="F11" s="2"/>
      <c r="G11" s="242"/>
      <c r="H11" s="242"/>
      <c r="I11" s="242"/>
      <c r="J11" s="242"/>
      <c r="K11" s="242"/>
      <c r="L11" s="242"/>
      <c r="M11" s="242"/>
      <c r="N11" s="242"/>
      <c r="O11" s="242"/>
      <c r="P11" s="242"/>
      <c r="Q11" s="242"/>
      <c r="R11" s="2"/>
      <c r="S11" s="107"/>
      <c r="T11" s="187"/>
      <c r="U11" s="181">
        <v>9</v>
      </c>
      <c r="V11" s="181">
        <v>5</v>
      </c>
      <c r="W11" s="187"/>
      <c r="X11" s="187"/>
      <c r="Y11" s="203" t="s">
        <v>229</v>
      </c>
      <c r="Z11" s="187"/>
      <c r="AA11" s="187"/>
    </row>
    <row r="12" spans="1:27" s="21" customFormat="1" ht="13.15" customHeight="1" x14ac:dyDescent="0.2">
      <c r="A12" s="108"/>
      <c r="B12" s="25" t="s">
        <v>68</v>
      </c>
      <c r="C12" s="28" t="str">
        <f>'T1'!$C$32</f>
        <v>Pais:</v>
      </c>
      <c r="D12" s="2"/>
      <c r="E12" s="243"/>
      <c r="F12" s="243"/>
      <c r="G12" s="243"/>
      <c r="H12" s="243"/>
      <c r="I12" s="48"/>
      <c r="J12" s="48"/>
      <c r="K12" s="48"/>
      <c r="L12" s="48"/>
      <c r="M12" s="48"/>
      <c r="N12" s="48"/>
      <c r="O12" s="48"/>
      <c r="P12" s="48"/>
      <c r="Q12" s="48"/>
      <c r="R12" s="2"/>
      <c r="S12" s="107"/>
      <c r="T12" s="187"/>
      <c r="U12" s="181">
        <v>10</v>
      </c>
      <c r="V12" s="204">
        <v>5.5</v>
      </c>
      <c r="W12" s="187"/>
      <c r="X12" s="187"/>
      <c r="Y12" s="203" t="s">
        <v>230</v>
      </c>
      <c r="Z12" s="187"/>
      <c r="AA12" s="187"/>
    </row>
    <row r="13" spans="1:27" s="21" customFormat="1" ht="11.25" x14ac:dyDescent="0.2">
      <c r="A13" s="108"/>
      <c r="B13" s="27"/>
      <c r="C13" s="28"/>
      <c r="D13" s="2"/>
      <c r="E13" s="48"/>
      <c r="F13" s="48"/>
      <c r="G13" s="48"/>
      <c r="H13" s="48"/>
      <c r="I13" s="48"/>
      <c r="J13" s="48"/>
      <c r="K13" s="48"/>
      <c r="L13" s="48"/>
      <c r="M13" s="48"/>
      <c r="N13" s="48"/>
      <c r="O13" s="48"/>
      <c r="P13" s="48"/>
      <c r="Q13" s="48"/>
      <c r="R13" s="2"/>
      <c r="S13" s="107"/>
      <c r="T13" s="187"/>
      <c r="U13" s="181">
        <v>11</v>
      </c>
      <c r="V13" s="181">
        <v>6</v>
      </c>
      <c r="W13" s="187"/>
      <c r="X13" s="187"/>
      <c r="Y13" s="203" t="s">
        <v>239</v>
      </c>
      <c r="Z13" s="187"/>
      <c r="AA13" s="187"/>
    </row>
    <row r="14" spans="1:27" s="21" customFormat="1" ht="13.15" customHeight="1" thickBot="1" x14ac:dyDescent="0.25">
      <c r="A14" s="108"/>
      <c r="B14" s="27"/>
      <c r="C14" s="219" t="str">
        <f>'T2'!$A$13</f>
        <v xml:space="preserve">Se for uma REGIÃO AUTÓNOMA, indique qual:    (Aplica-se apenas às Empresas Portuguesas)   </v>
      </c>
      <c r="D14" s="219"/>
      <c r="E14" s="219"/>
      <c r="F14" s="219"/>
      <c r="G14" s="219"/>
      <c r="H14" s="219"/>
      <c r="I14" s="219"/>
      <c r="J14" s="219"/>
      <c r="K14" s="219"/>
      <c r="L14" s="219"/>
      <c r="M14" s="219"/>
      <c r="N14" s="220"/>
      <c r="O14" s="221"/>
      <c r="Q14" s="48"/>
      <c r="R14" s="2"/>
      <c r="S14" s="107"/>
      <c r="T14" s="187"/>
      <c r="U14" s="181">
        <v>12</v>
      </c>
      <c r="V14" s="181">
        <v>6.5</v>
      </c>
      <c r="W14" s="187"/>
      <c r="X14" s="187"/>
      <c r="Y14" s="200" t="s">
        <v>231</v>
      </c>
      <c r="Z14" s="187"/>
      <c r="AA14" s="187"/>
    </row>
    <row r="15" spans="1:27" s="21" customFormat="1" ht="12" thickBot="1" x14ac:dyDescent="0.25">
      <c r="A15" s="109"/>
      <c r="B15" s="68"/>
      <c r="C15" s="68"/>
      <c r="D15" s="68"/>
      <c r="E15" s="68"/>
      <c r="F15" s="68"/>
      <c r="G15" s="68"/>
      <c r="H15" s="68"/>
      <c r="I15" s="68"/>
      <c r="J15" s="68"/>
      <c r="K15" s="68"/>
      <c r="L15" s="68"/>
      <c r="M15" s="68"/>
      <c r="N15" s="68"/>
      <c r="O15" s="68"/>
      <c r="P15" s="68"/>
      <c r="Q15" s="68"/>
      <c r="R15" s="68"/>
      <c r="S15" s="110"/>
      <c r="T15" s="187"/>
      <c r="U15" s="181">
        <v>13</v>
      </c>
      <c r="V15" s="205">
        <v>7</v>
      </c>
      <c r="W15" s="187"/>
      <c r="X15" s="187"/>
      <c r="Y15" s="200" t="s">
        <v>226</v>
      </c>
      <c r="Z15" s="187"/>
      <c r="AA15" s="187"/>
    </row>
    <row r="16" spans="1:27" s="21" customFormat="1" ht="12" customHeight="1" x14ac:dyDescent="0.2">
      <c r="A16" s="108"/>
      <c r="B16" s="2"/>
      <c r="C16" s="2"/>
      <c r="D16" s="2"/>
      <c r="E16" s="2"/>
      <c r="F16" s="2"/>
      <c r="G16" s="2"/>
      <c r="H16" s="2"/>
      <c r="I16" s="2"/>
      <c r="J16" s="2"/>
      <c r="K16" s="2"/>
      <c r="L16" s="2"/>
      <c r="M16" s="2"/>
      <c r="N16" s="2"/>
      <c r="O16" s="2"/>
      <c r="P16" s="2"/>
      <c r="Q16" s="2"/>
      <c r="R16" s="2"/>
      <c r="S16" s="107"/>
      <c r="T16" s="187"/>
      <c r="U16" s="181">
        <v>14</v>
      </c>
      <c r="V16" s="181">
        <v>7.5</v>
      </c>
      <c r="W16" s="187"/>
      <c r="X16" s="187"/>
      <c r="Y16" s="200" t="s">
        <v>227</v>
      </c>
      <c r="Z16" s="187"/>
      <c r="AA16" s="187"/>
    </row>
    <row r="17" spans="1:27" s="21" customFormat="1" ht="12" customHeight="1" x14ac:dyDescent="0.2">
      <c r="A17" s="108"/>
      <c r="B17" s="2"/>
      <c r="C17" s="2"/>
      <c r="D17" s="2"/>
      <c r="E17" s="2"/>
      <c r="F17" s="2"/>
      <c r="G17" s="2"/>
      <c r="H17" s="2"/>
      <c r="I17" s="2"/>
      <c r="J17" s="2"/>
      <c r="K17" s="2"/>
      <c r="L17" s="2"/>
      <c r="M17" s="2"/>
      <c r="N17" s="2"/>
      <c r="O17" s="2"/>
      <c r="P17" s="2"/>
      <c r="Q17" s="2"/>
      <c r="R17" s="2"/>
      <c r="S17" s="107"/>
      <c r="T17" s="187"/>
      <c r="U17" s="181">
        <v>15</v>
      </c>
      <c r="V17" s="181">
        <v>8</v>
      </c>
      <c r="W17" s="187"/>
      <c r="X17" s="187"/>
      <c r="Y17" s="200" t="s">
        <v>239</v>
      </c>
      <c r="Z17" s="187"/>
      <c r="AA17" s="187"/>
    </row>
    <row r="18" spans="1:27" s="21" customFormat="1" ht="12" customHeight="1" x14ac:dyDescent="0.2">
      <c r="A18" s="108"/>
      <c r="B18" s="129" t="s">
        <v>201</v>
      </c>
      <c r="C18" s="26" t="str">
        <f>'T1'!$E$11</f>
        <v>GRUAS</v>
      </c>
      <c r="D18" s="2"/>
      <c r="E18" s="2"/>
      <c r="F18" s="2"/>
      <c r="G18" s="2"/>
      <c r="H18" s="2"/>
      <c r="I18" s="2"/>
      <c r="J18" s="2"/>
      <c r="K18" s="2"/>
      <c r="L18" s="2"/>
      <c r="M18" s="2"/>
      <c r="N18" s="2"/>
      <c r="O18" s="2"/>
      <c r="P18" s="2"/>
      <c r="Q18" s="2"/>
      <c r="R18" s="2"/>
      <c r="S18" s="107"/>
      <c r="T18" s="187"/>
      <c r="U18" s="181">
        <v>16</v>
      </c>
      <c r="V18" s="204">
        <v>8.5</v>
      </c>
      <c r="W18" s="187"/>
      <c r="X18" s="187"/>
      <c r="Y18" s="206" t="s">
        <v>232</v>
      </c>
      <c r="Z18" s="187"/>
      <c r="AA18" s="187"/>
    </row>
    <row r="19" spans="1:27" s="21" customFormat="1" ht="12" customHeight="1" x14ac:dyDescent="0.2">
      <c r="A19" s="108"/>
      <c r="B19" s="2"/>
      <c r="C19" s="28" t="str">
        <f>'T2'!$A$18</f>
        <v>Aluguer de Grua: Serviço a Orçamentar, mediante a apresentação da seguinte informação:</v>
      </c>
      <c r="D19" s="2"/>
      <c r="E19" s="2"/>
      <c r="F19" s="2"/>
      <c r="G19" s="2"/>
      <c r="H19" s="2"/>
      <c r="I19" s="2"/>
      <c r="J19" s="2"/>
      <c r="K19" s="2"/>
      <c r="L19" s="2"/>
      <c r="M19" s="2"/>
      <c r="N19" s="2"/>
      <c r="O19" s="2"/>
      <c r="P19" s="2"/>
      <c r="Q19" s="2"/>
      <c r="R19" s="2"/>
      <c r="S19" s="107"/>
      <c r="T19" s="187"/>
      <c r="U19" s="181">
        <v>17</v>
      </c>
      <c r="V19" s="181">
        <v>9</v>
      </c>
      <c r="W19" s="187"/>
      <c r="X19" s="187"/>
      <c r="Y19" s="206" t="s">
        <v>233</v>
      </c>
      <c r="Z19" s="187"/>
      <c r="AA19" s="187"/>
    </row>
    <row r="20" spans="1:27" s="21" customFormat="1" ht="12" customHeight="1" x14ac:dyDescent="0.2">
      <c r="A20" s="108"/>
      <c r="B20" s="2"/>
      <c r="C20" s="28"/>
      <c r="D20" s="2"/>
      <c r="E20" s="2"/>
      <c r="F20" s="2"/>
      <c r="G20" s="2"/>
      <c r="H20" s="2"/>
      <c r="I20" s="2"/>
      <c r="J20" s="2"/>
      <c r="K20" s="2"/>
      <c r="L20" s="2"/>
      <c r="M20" s="2"/>
      <c r="N20" s="2"/>
      <c r="O20" s="2"/>
      <c r="P20" s="2"/>
      <c r="Q20" s="2"/>
      <c r="R20" s="2"/>
      <c r="S20" s="107"/>
      <c r="T20" s="187"/>
      <c r="U20" s="181">
        <v>18</v>
      </c>
      <c r="V20" s="181">
        <v>9.5</v>
      </c>
      <c r="W20" s="187"/>
      <c r="X20" s="187"/>
      <c r="Y20" s="206" t="s">
        <v>234</v>
      </c>
      <c r="Z20" s="187"/>
      <c r="AA20" s="187"/>
    </row>
    <row r="21" spans="1:27" s="21" customFormat="1" ht="12" customHeight="1" x14ac:dyDescent="0.2">
      <c r="A21" s="108"/>
      <c r="B21" s="2"/>
      <c r="C21" s="26" t="str">
        <f>'T2'!$A$23</f>
        <v>Tipo de equipamento a transportar:</v>
      </c>
      <c r="D21" s="2"/>
      <c r="E21" s="2"/>
      <c r="F21" s="2"/>
      <c r="G21" s="2"/>
      <c r="H21" s="218"/>
      <c r="I21" s="218"/>
      <c r="J21" s="218"/>
      <c r="K21" s="218"/>
      <c r="L21" s="218"/>
      <c r="M21" s="218"/>
      <c r="N21" s="218"/>
      <c r="O21" s="218"/>
      <c r="P21" s="218"/>
      <c r="Q21" s="218"/>
      <c r="R21" s="2"/>
      <c r="S21" s="107"/>
      <c r="T21" s="187"/>
      <c r="U21" s="181">
        <v>19</v>
      </c>
      <c r="V21" s="207">
        <v>10</v>
      </c>
      <c r="W21" s="187"/>
      <c r="X21" s="187"/>
      <c r="Y21" s="206" t="s">
        <v>239</v>
      </c>
      <c r="Z21" s="187"/>
      <c r="AA21" s="187"/>
    </row>
    <row r="22" spans="1:27" s="21" customFormat="1" ht="12" customHeight="1" x14ac:dyDescent="0.2">
      <c r="A22" s="108"/>
      <c r="B22" s="2"/>
      <c r="C22" s="2"/>
      <c r="D22" s="2"/>
      <c r="E22" s="2"/>
      <c r="F22" s="2"/>
      <c r="G22" s="2"/>
      <c r="H22" s="2"/>
      <c r="I22" s="2"/>
      <c r="J22" s="2"/>
      <c r="K22" s="2"/>
      <c r="L22" s="2"/>
      <c r="M22" s="2"/>
      <c r="N22" s="2"/>
      <c r="O22" s="2"/>
      <c r="P22" s="2"/>
      <c r="Q22" s="2"/>
      <c r="R22" s="2"/>
      <c r="S22" s="107"/>
      <c r="T22" s="187"/>
      <c r="U22" s="181">
        <v>20</v>
      </c>
      <c r="V22" s="187"/>
      <c r="W22" s="187"/>
      <c r="X22" s="187"/>
      <c r="Y22" s="187"/>
      <c r="Z22" s="187"/>
      <c r="AA22" s="187"/>
    </row>
    <row r="23" spans="1:27" s="21" customFormat="1" ht="12" customHeight="1" x14ac:dyDescent="0.2">
      <c r="A23" s="108"/>
      <c r="B23" s="2"/>
      <c r="C23" s="2"/>
      <c r="D23" s="28" t="str">
        <f>'T1'!$I$1</f>
        <v>Peso:</v>
      </c>
      <c r="E23" s="218"/>
      <c r="F23" s="218"/>
      <c r="G23" s="218"/>
      <c r="H23" s="218"/>
      <c r="I23" s="217" t="str">
        <f>'T1'!$I$6</f>
        <v>Largura:</v>
      </c>
      <c r="J23" s="217"/>
      <c r="K23" s="218"/>
      <c r="L23" s="218"/>
      <c r="M23" s="218"/>
      <c r="N23" s="218"/>
      <c r="O23" s="218"/>
      <c r="P23" s="218"/>
      <c r="Q23" s="2"/>
      <c r="R23" s="2"/>
      <c r="S23" s="107"/>
      <c r="T23" s="187"/>
      <c r="U23" s="181">
        <v>21</v>
      </c>
      <c r="V23" s="187"/>
      <c r="W23" s="187"/>
      <c r="X23" s="187"/>
      <c r="Y23" s="187"/>
      <c r="Z23" s="187"/>
      <c r="AA23" s="187"/>
    </row>
    <row r="24" spans="1:27" s="21" customFormat="1" ht="12" customHeight="1" x14ac:dyDescent="0.2">
      <c r="A24" s="108"/>
      <c r="B24" s="2"/>
      <c r="C24" s="2"/>
      <c r="D24" s="2"/>
      <c r="E24" s="2"/>
      <c r="F24" s="2"/>
      <c r="G24" s="2"/>
      <c r="H24" s="2"/>
      <c r="I24" s="2"/>
      <c r="J24" s="2"/>
      <c r="K24" s="2"/>
      <c r="L24" s="2"/>
      <c r="M24" s="2"/>
      <c r="N24" s="2"/>
      <c r="O24" s="2"/>
      <c r="P24" s="2"/>
      <c r="Q24" s="2"/>
      <c r="R24" s="2"/>
      <c r="S24" s="107"/>
      <c r="T24" s="187"/>
      <c r="U24" s="181">
        <v>22</v>
      </c>
      <c r="V24" s="187"/>
      <c r="W24" s="187"/>
      <c r="X24" s="187"/>
      <c r="Y24" s="187"/>
      <c r="Z24" s="187"/>
      <c r="AA24" s="187"/>
    </row>
    <row r="25" spans="1:27" s="21" customFormat="1" ht="12" customHeight="1" x14ac:dyDescent="0.2">
      <c r="A25" s="108"/>
      <c r="B25" s="2"/>
      <c r="C25" s="2"/>
      <c r="D25" s="2"/>
      <c r="E25" s="2"/>
      <c r="F25" s="28" t="str">
        <f>'T1'!$I$11</f>
        <v>Altura:</v>
      </c>
      <c r="G25" s="218"/>
      <c r="H25" s="218"/>
      <c r="I25" s="218"/>
      <c r="J25" s="218"/>
      <c r="K25" s="28" t="str">
        <f>'T1'!$I$16</f>
        <v>Comprimento:</v>
      </c>
      <c r="L25" s="2"/>
      <c r="M25" s="218"/>
      <c r="N25" s="218"/>
      <c r="O25" s="218"/>
      <c r="P25" s="218"/>
      <c r="Q25" s="2"/>
      <c r="R25" s="2"/>
      <c r="S25" s="107"/>
      <c r="T25" s="187"/>
      <c r="U25" s="181">
        <v>23</v>
      </c>
      <c r="V25" s="187"/>
      <c r="W25" s="187"/>
      <c r="X25" s="187"/>
      <c r="Y25" s="187"/>
      <c r="Z25" s="187"/>
      <c r="AA25" s="187"/>
    </row>
    <row r="26" spans="1:27" s="21" customFormat="1" ht="12" customHeight="1" x14ac:dyDescent="0.2">
      <c r="A26" s="108"/>
      <c r="B26" s="2"/>
      <c r="C26" s="2"/>
      <c r="D26" s="2"/>
      <c r="E26" s="2"/>
      <c r="F26" s="2"/>
      <c r="G26" s="2"/>
      <c r="H26" s="2"/>
      <c r="I26" s="2"/>
      <c r="J26" s="2"/>
      <c r="K26" s="2"/>
      <c r="L26" s="2"/>
      <c r="M26" s="2"/>
      <c r="N26" s="2"/>
      <c r="O26" s="2"/>
      <c r="P26" s="2"/>
      <c r="Q26" s="2"/>
      <c r="R26" s="2"/>
      <c r="S26" s="107"/>
      <c r="T26" s="187"/>
      <c r="U26" s="181">
        <v>24</v>
      </c>
      <c r="V26" s="187"/>
      <c r="W26" s="187"/>
      <c r="X26" s="187"/>
      <c r="Y26" s="187"/>
      <c r="Z26" s="187"/>
      <c r="AA26" s="187"/>
    </row>
    <row r="27" spans="1:27" s="21" customFormat="1" ht="12" customHeight="1" x14ac:dyDescent="0.2">
      <c r="A27" s="108"/>
      <c r="B27" s="2"/>
      <c r="C27" s="26" t="str">
        <f>'T2'!$A$28</f>
        <v>Outras necessidades de equipamento específico, para além da grua e respectivo operador</v>
      </c>
      <c r="D27" s="2"/>
      <c r="E27" s="2"/>
      <c r="F27" s="2"/>
      <c r="G27" s="2"/>
      <c r="H27" s="2"/>
      <c r="I27" s="2"/>
      <c r="J27" s="2"/>
      <c r="K27" s="2"/>
      <c r="L27" s="2"/>
      <c r="M27" s="2"/>
      <c r="N27" s="2"/>
      <c r="O27" s="2"/>
      <c r="P27" s="2"/>
      <c r="Q27" s="2"/>
      <c r="R27" s="2"/>
      <c r="S27" s="107"/>
      <c r="T27" s="187"/>
      <c r="U27" s="181">
        <v>25</v>
      </c>
      <c r="V27" s="187"/>
      <c r="W27" s="187"/>
      <c r="X27" s="187"/>
      <c r="Y27" s="187"/>
      <c r="Z27" s="187"/>
      <c r="AA27" s="187"/>
    </row>
    <row r="28" spans="1:27" s="21" customFormat="1" ht="12" customHeight="1" x14ac:dyDescent="0.2">
      <c r="A28" s="108"/>
      <c r="B28" s="2"/>
      <c r="C28" s="218"/>
      <c r="D28" s="218"/>
      <c r="E28" s="218"/>
      <c r="F28" s="218"/>
      <c r="G28" s="218"/>
      <c r="H28" s="218"/>
      <c r="I28" s="218"/>
      <c r="J28" s="218"/>
      <c r="K28" s="218"/>
      <c r="L28" s="218"/>
      <c r="M28" s="218"/>
      <c r="N28" s="218"/>
      <c r="O28" s="218"/>
      <c r="P28" s="218"/>
      <c r="Q28" s="2"/>
      <c r="R28" s="2"/>
      <c r="S28" s="107"/>
      <c r="T28" s="187"/>
      <c r="U28" s="181">
        <v>26</v>
      </c>
      <c r="V28" s="187"/>
      <c r="W28" s="187"/>
      <c r="X28" s="187"/>
      <c r="Y28" s="187"/>
      <c r="Z28" s="187"/>
      <c r="AA28" s="187"/>
    </row>
    <row r="29" spans="1:27" s="21" customFormat="1" ht="12" customHeight="1" x14ac:dyDescent="0.2">
      <c r="A29" s="111"/>
      <c r="S29" s="107"/>
      <c r="T29" s="187"/>
      <c r="U29" s="181">
        <v>27</v>
      </c>
      <c r="V29" s="187"/>
      <c r="W29" s="187"/>
      <c r="X29" s="187"/>
      <c r="Y29" s="187"/>
      <c r="Z29" s="187"/>
      <c r="AA29" s="187"/>
    </row>
    <row r="30" spans="1:27" s="21" customFormat="1" ht="12" customHeight="1" x14ac:dyDescent="0.2">
      <c r="A30" s="111"/>
      <c r="B30" s="129" t="s">
        <v>201</v>
      </c>
      <c r="C30" s="26" t="str">
        <f>'T1'!$E$16</f>
        <v>EMPILHADORES</v>
      </c>
      <c r="S30" s="107"/>
      <c r="T30" s="187"/>
      <c r="U30" s="181">
        <v>28</v>
      </c>
      <c r="V30" s="187"/>
      <c r="W30" s="187"/>
      <c r="X30" s="187"/>
      <c r="Y30" s="187"/>
      <c r="Z30" s="187"/>
      <c r="AA30" s="187"/>
    </row>
    <row r="31" spans="1:27" s="21" customFormat="1" ht="12" customHeight="1" x14ac:dyDescent="0.2">
      <c r="A31" s="111"/>
      <c r="C31" s="28" t="str">
        <f>'T2'!$A$33</f>
        <v xml:space="preserve">Preencha o quadro, esta informação é essencial para o tratamento/processamento da vossa requisição. </v>
      </c>
      <c r="S31" s="107"/>
      <c r="T31" s="187"/>
      <c r="U31" s="181">
        <v>29</v>
      </c>
      <c r="V31" s="187"/>
      <c r="W31" s="187"/>
      <c r="X31" s="187"/>
      <c r="Y31" s="187"/>
      <c r="Z31" s="187"/>
      <c r="AA31" s="187"/>
    </row>
    <row r="32" spans="1:27" s="21" customFormat="1" ht="12" customHeight="1" x14ac:dyDescent="0.2">
      <c r="A32" s="111"/>
      <c r="S32" s="107"/>
      <c r="T32" s="187"/>
      <c r="U32" s="181">
        <v>30</v>
      </c>
      <c r="V32" s="187"/>
      <c r="W32" s="187"/>
      <c r="X32" s="187"/>
      <c r="Y32" s="187"/>
      <c r="Z32" s="187"/>
      <c r="AA32" s="187"/>
    </row>
    <row r="33" spans="1:27" s="21" customFormat="1" ht="12" customHeight="1" x14ac:dyDescent="0.2">
      <c r="A33" s="111"/>
      <c r="D33" s="253" t="str">
        <f>'T1'!$G$11</f>
        <v>Finalidade da utilização</v>
      </c>
      <c r="E33" s="254"/>
      <c r="F33" s="254"/>
      <c r="G33" s="254"/>
      <c r="H33" s="255"/>
      <c r="I33" s="222" t="str">
        <f>'T1'!$I$26</f>
        <v>Peso máximo</v>
      </c>
      <c r="J33" s="223"/>
      <c r="K33" s="222" t="str">
        <f>'T1'!$K$16</f>
        <v>Data de utilização</v>
      </c>
      <c r="L33" s="223"/>
      <c r="M33" s="222" t="str">
        <f>'T1'!$K$21</f>
        <v>Hora de início</v>
      </c>
      <c r="N33" s="223"/>
      <c r="O33" s="222" t="str">
        <f>'T1'!$G$31</f>
        <v>Duração da utilização</v>
      </c>
      <c r="P33" s="223"/>
      <c r="S33" s="107"/>
      <c r="T33" s="187"/>
      <c r="U33" s="181">
        <v>31</v>
      </c>
      <c r="V33" s="187"/>
      <c r="W33" s="187"/>
      <c r="X33" s="187"/>
      <c r="Y33" s="187"/>
      <c r="Z33" s="187"/>
      <c r="AA33" s="187"/>
    </row>
    <row r="34" spans="1:27" s="21" customFormat="1" ht="12" customHeight="1" x14ac:dyDescent="0.2">
      <c r="A34" s="111"/>
      <c r="D34" s="256"/>
      <c r="E34" s="257"/>
      <c r="F34" s="257"/>
      <c r="G34" s="257"/>
      <c r="H34" s="258"/>
      <c r="I34" s="224"/>
      <c r="J34" s="225"/>
      <c r="K34" s="224"/>
      <c r="L34" s="225"/>
      <c r="M34" s="224"/>
      <c r="N34" s="225"/>
      <c r="O34" s="224"/>
      <c r="P34" s="225"/>
      <c r="S34" s="107"/>
      <c r="T34" s="187"/>
      <c r="U34" s="181">
        <v>32</v>
      </c>
      <c r="V34" s="187"/>
      <c r="W34" s="187"/>
      <c r="X34" s="187"/>
      <c r="Y34" s="187"/>
      <c r="Z34" s="187"/>
      <c r="AA34" s="187"/>
    </row>
    <row r="35" spans="1:27" s="21" customFormat="1" ht="12" customHeight="1" x14ac:dyDescent="0.2">
      <c r="A35" s="111"/>
      <c r="D35" s="213"/>
      <c r="E35" s="213"/>
      <c r="F35" s="213"/>
      <c r="G35" s="213"/>
      <c r="H35" s="213"/>
      <c r="I35" s="212"/>
      <c r="J35" s="212"/>
      <c r="K35" s="212"/>
      <c r="L35" s="212"/>
      <c r="M35" s="212"/>
      <c r="N35" s="212"/>
      <c r="O35" s="212"/>
      <c r="P35" s="212"/>
      <c r="S35" s="107"/>
      <c r="T35" s="187"/>
      <c r="U35" s="181">
        <v>33</v>
      </c>
      <c r="V35" s="187"/>
      <c r="W35" s="187"/>
      <c r="X35" s="187"/>
      <c r="Y35" s="187"/>
      <c r="Z35" s="187"/>
      <c r="AA35" s="187"/>
    </row>
    <row r="36" spans="1:27" s="21" customFormat="1" ht="12" customHeight="1" x14ac:dyDescent="0.2">
      <c r="A36" s="111"/>
      <c r="D36" s="213"/>
      <c r="E36" s="213"/>
      <c r="F36" s="213"/>
      <c r="G36" s="213"/>
      <c r="H36" s="213"/>
      <c r="I36" s="212"/>
      <c r="J36" s="212"/>
      <c r="K36" s="212"/>
      <c r="L36" s="212"/>
      <c r="M36" s="212"/>
      <c r="N36" s="212"/>
      <c r="O36" s="212"/>
      <c r="P36" s="212"/>
      <c r="S36" s="107"/>
      <c r="T36" s="187"/>
      <c r="U36" s="181">
        <v>34</v>
      </c>
      <c r="V36" s="187"/>
      <c r="W36" s="187"/>
      <c r="X36" s="187"/>
      <c r="Y36" s="187"/>
      <c r="Z36" s="187"/>
      <c r="AA36" s="187"/>
    </row>
    <row r="37" spans="1:27" s="21" customFormat="1" ht="12" customHeight="1" x14ac:dyDescent="0.2">
      <c r="A37" s="111"/>
      <c r="D37" s="213"/>
      <c r="E37" s="213"/>
      <c r="F37" s="213"/>
      <c r="G37" s="213"/>
      <c r="H37" s="213"/>
      <c r="I37" s="212"/>
      <c r="J37" s="212"/>
      <c r="K37" s="212"/>
      <c r="L37" s="212"/>
      <c r="M37" s="212"/>
      <c r="N37" s="212"/>
      <c r="O37" s="212"/>
      <c r="P37" s="212"/>
      <c r="S37" s="107"/>
      <c r="T37" s="187"/>
      <c r="U37" s="181">
        <v>35</v>
      </c>
      <c r="V37" s="187"/>
      <c r="W37" s="187"/>
      <c r="X37" s="187"/>
      <c r="Y37" s="187"/>
      <c r="Z37" s="187"/>
      <c r="AA37" s="187"/>
    </row>
    <row r="38" spans="1:27" s="21" customFormat="1" ht="12" customHeight="1" x14ac:dyDescent="0.2">
      <c r="A38" s="111"/>
      <c r="S38" s="107"/>
      <c r="T38" s="187"/>
      <c r="U38" s="181">
        <v>36</v>
      </c>
      <c r="V38" s="187"/>
      <c r="W38" s="187"/>
      <c r="X38" s="187"/>
      <c r="Y38" s="187"/>
      <c r="Z38" s="187"/>
      <c r="AA38" s="187"/>
    </row>
    <row r="39" spans="1:27" s="21" customFormat="1" ht="12" customHeight="1" x14ac:dyDescent="0.2">
      <c r="A39" s="111"/>
      <c r="S39" s="107"/>
      <c r="T39" s="187"/>
      <c r="U39" s="181">
        <v>37</v>
      </c>
      <c r="V39" s="187"/>
      <c r="W39" s="187"/>
      <c r="X39" s="187"/>
      <c r="Y39" s="187"/>
      <c r="Z39" s="187"/>
      <c r="AA39" s="187"/>
    </row>
    <row r="40" spans="1:27" s="21" customFormat="1" ht="12" customHeight="1" x14ac:dyDescent="0.2">
      <c r="A40" s="111"/>
      <c r="D40" s="274" t="str">
        <f>'T1'!$G$6</f>
        <v>EMPILHADOR CONVENCIONAL DE 2,5 TONS</v>
      </c>
      <c r="E40" s="274"/>
      <c r="F40" s="274"/>
      <c r="G40" s="274"/>
      <c r="H40" s="274"/>
      <c r="I40" s="274"/>
      <c r="J40" s="274"/>
      <c r="S40" s="107"/>
      <c r="T40" s="187"/>
      <c r="U40" s="181">
        <v>38</v>
      </c>
      <c r="V40" s="187"/>
      <c r="W40" s="187"/>
      <c r="X40" s="187"/>
      <c r="Y40" s="187"/>
      <c r="Z40" s="187"/>
      <c r="AA40" s="187"/>
    </row>
    <row r="41" spans="1:27" s="21" customFormat="1" ht="12" customHeight="1" x14ac:dyDescent="0.2">
      <c r="A41" s="111"/>
      <c r="D41" s="273" t="str">
        <f>'T2'!$A$38</f>
        <v>CONDIÇÕES COMERCIAIS DE ALUGUER DE EMPILHADORES
Período minímo de cada contratação 1 hora.
A partir da 1ª hora, o tempo disponível poderá ser usado em fracções mínimas de 30 minutos.</v>
      </c>
      <c r="E41" s="273"/>
      <c r="F41" s="273"/>
      <c r="G41" s="273"/>
      <c r="H41" s="273"/>
      <c r="I41" s="273"/>
      <c r="J41" s="273"/>
      <c r="K41" s="273"/>
      <c r="L41" s="273"/>
      <c r="M41" s="273"/>
      <c r="N41" s="273"/>
      <c r="O41" s="273"/>
      <c r="P41" s="273"/>
      <c r="Q41" s="32"/>
      <c r="S41" s="107"/>
      <c r="T41" s="187"/>
      <c r="U41" s="181">
        <v>39</v>
      </c>
      <c r="V41" s="187"/>
      <c r="W41" s="187"/>
      <c r="X41" s="187"/>
      <c r="Y41" s="187"/>
      <c r="Z41" s="187"/>
      <c r="AA41" s="187"/>
    </row>
    <row r="42" spans="1:27" s="21" customFormat="1" ht="12" customHeight="1" x14ac:dyDescent="0.2">
      <c r="A42" s="111"/>
      <c r="D42" s="273"/>
      <c r="E42" s="273"/>
      <c r="F42" s="273"/>
      <c r="G42" s="273"/>
      <c r="H42" s="273"/>
      <c r="I42" s="273"/>
      <c r="J42" s="273"/>
      <c r="K42" s="273"/>
      <c r="L42" s="273"/>
      <c r="M42" s="273"/>
      <c r="N42" s="273"/>
      <c r="O42" s="273"/>
      <c r="P42" s="273"/>
      <c r="Q42" s="32"/>
      <c r="S42" s="107"/>
      <c r="T42" s="187"/>
      <c r="U42" s="181">
        <v>40</v>
      </c>
      <c r="V42" s="187"/>
      <c r="W42" s="187"/>
      <c r="X42" s="187"/>
      <c r="Y42" s="187"/>
      <c r="Z42" s="187"/>
      <c r="AA42" s="187"/>
    </row>
    <row r="43" spans="1:27" s="21" customFormat="1" ht="12" customHeight="1" x14ac:dyDescent="0.2">
      <c r="A43" s="111"/>
      <c r="D43" s="273"/>
      <c r="E43" s="273"/>
      <c r="F43" s="273"/>
      <c r="G43" s="273"/>
      <c r="H43" s="273"/>
      <c r="I43" s="273"/>
      <c r="J43" s="273"/>
      <c r="K43" s="273"/>
      <c r="L43" s="273"/>
      <c r="M43" s="273"/>
      <c r="N43" s="273"/>
      <c r="O43" s="273"/>
      <c r="P43" s="273"/>
      <c r="Q43" s="32"/>
      <c r="S43" s="107"/>
      <c r="T43" s="187"/>
      <c r="U43" s="181">
        <v>41</v>
      </c>
      <c r="V43" s="187"/>
      <c r="W43" s="187"/>
      <c r="X43" s="187"/>
      <c r="Y43" s="187"/>
      <c r="Z43" s="187"/>
      <c r="AA43" s="187"/>
    </row>
    <row r="44" spans="1:27" s="21" customFormat="1" ht="12" customHeight="1" x14ac:dyDescent="0.2">
      <c r="A44" s="111"/>
      <c r="D44" s="123" t="str">
        <f>'T2'!$A$43</f>
        <v>Movimentações de carga de peso superior a 2.500 Kg serão orçamentadas de acordo com as necessidades.</v>
      </c>
      <c r="L44" s="29"/>
      <c r="N44" s="30"/>
      <c r="O44" s="31"/>
      <c r="P44" s="30"/>
      <c r="Q44" s="32"/>
      <c r="S44" s="107"/>
      <c r="T44" s="187"/>
      <c r="U44" s="181">
        <v>42</v>
      </c>
      <c r="V44" s="187"/>
      <c r="W44" s="187"/>
      <c r="X44" s="187"/>
      <c r="Y44" s="187"/>
      <c r="Z44" s="187"/>
      <c r="AA44" s="187"/>
    </row>
    <row r="45" spans="1:27" s="21" customFormat="1" ht="12" customHeight="1" x14ac:dyDescent="0.2">
      <c r="A45" s="111"/>
      <c r="C45" s="26"/>
      <c r="L45" s="29"/>
      <c r="N45" s="30"/>
      <c r="O45" s="31"/>
      <c r="P45" s="30"/>
      <c r="Q45" s="32"/>
      <c r="S45" s="107"/>
      <c r="T45" s="187"/>
      <c r="U45" s="181">
        <v>43</v>
      </c>
      <c r="V45" s="187"/>
      <c r="W45" s="187"/>
      <c r="X45" s="187"/>
      <c r="Y45" s="187"/>
      <c r="Z45" s="187"/>
      <c r="AA45" s="187"/>
    </row>
    <row r="46" spans="1:27" s="21" customFormat="1" ht="12" customHeight="1" x14ac:dyDescent="0.2">
      <c r="A46" s="111"/>
      <c r="C46" s="26"/>
      <c r="L46" s="29" t="str">
        <f>'T1'!$I$21</f>
        <v>Quant.</v>
      </c>
      <c r="N46" s="30"/>
      <c r="O46" s="31" t="s">
        <v>69</v>
      </c>
      <c r="P46" s="30"/>
      <c r="Q46" s="32" t="str">
        <f>'T1'!$A$37</f>
        <v>Valor</v>
      </c>
      <c r="S46" s="107"/>
      <c r="T46" s="187"/>
      <c r="U46" s="181">
        <v>44</v>
      </c>
      <c r="V46" s="187"/>
      <c r="W46" s="187"/>
      <c r="X46" s="187"/>
      <c r="Y46" s="187"/>
      <c r="Z46" s="187"/>
      <c r="AA46" s="187"/>
    </row>
    <row r="47" spans="1:27" s="22" customFormat="1" ht="12" customHeight="1" thickBot="1" x14ac:dyDescent="0.25">
      <c r="A47" s="112"/>
      <c r="B47" s="21"/>
      <c r="C47" s="28" t="str">
        <f>'T1'!$K$1</f>
        <v>Dias úteis</v>
      </c>
      <c r="D47" s="21"/>
      <c r="E47" s="21"/>
      <c r="F47" s="21"/>
      <c r="G47" s="21"/>
      <c r="H47" s="21"/>
      <c r="I47" s="21"/>
      <c r="J47" s="21"/>
      <c r="K47" s="130">
        <v>411858</v>
      </c>
      <c r="L47" s="51"/>
      <c r="M47" s="28" t="str">
        <f>'T1'!$A$27</f>
        <v xml:space="preserve">   Hora(s)</v>
      </c>
      <c r="N47" s="21"/>
      <c r="O47" s="33">
        <v>80</v>
      </c>
      <c r="P47" s="21"/>
      <c r="Q47" s="34">
        <f>SUM(O47)*L47</f>
        <v>0</v>
      </c>
      <c r="R47" s="21"/>
      <c r="S47" s="107"/>
      <c r="T47" s="208"/>
      <c r="U47" s="181">
        <v>45</v>
      </c>
      <c r="V47" s="208"/>
      <c r="W47" s="208"/>
      <c r="X47" s="208"/>
      <c r="Y47" s="208"/>
      <c r="Z47" s="208"/>
      <c r="AA47" s="208"/>
    </row>
    <row r="48" spans="1:27" s="22" customFormat="1" ht="12" customHeight="1" x14ac:dyDescent="0.2">
      <c r="A48" s="111"/>
      <c r="B48" s="21"/>
      <c r="C48" s="21"/>
      <c r="D48" s="21"/>
      <c r="E48" s="21"/>
      <c r="F48" s="21"/>
      <c r="G48" s="21"/>
      <c r="H48" s="21"/>
      <c r="I48" s="21"/>
      <c r="J48" s="21"/>
      <c r="K48" s="131"/>
      <c r="L48" s="21"/>
      <c r="M48" s="34"/>
      <c r="N48" s="21"/>
      <c r="O48" s="35"/>
      <c r="P48" s="21"/>
      <c r="Q48" s="2"/>
      <c r="R48" s="21"/>
      <c r="S48" s="107"/>
      <c r="T48" s="208"/>
      <c r="U48" s="181">
        <v>46</v>
      </c>
      <c r="V48" s="208"/>
      <c r="W48" s="208"/>
      <c r="X48" s="208"/>
      <c r="Y48" s="208"/>
      <c r="Z48" s="208"/>
      <c r="AA48" s="208"/>
    </row>
    <row r="49" spans="1:27" s="22" customFormat="1" ht="12" customHeight="1" thickBot="1" x14ac:dyDescent="0.25">
      <c r="A49" s="111"/>
      <c r="B49" s="21"/>
      <c r="C49" s="2" t="str">
        <f>'T1'!$K$6</f>
        <v>Sábados</v>
      </c>
      <c r="D49" s="21"/>
      <c r="E49" s="21"/>
      <c r="F49" s="21"/>
      <c r="G49" s="21"/>
      <c r="H49" s="21"/>
      <c r="I49" s="21"/>
      <c r="J49" s="21"/>
      <c r="K49" s="130">
        <v>411859</v>
      </c>
      <c r="L49" s="51"/>
      <c r="M49" s="28" t="str">
        <f>'T1'!$A$27</f>
        <v xml:space="preserve">   Hora(s)</v>
      </c>
      <c r="N49" s="21"/>
      <c r="O49" s="33">
        <v>80</v>
      </c>
      <c r="P49" s="21"/>
      <c r="Q49" s="34">
        <f>SUM(O49)*L49</f>
        <v>0</v>
      </c>
      <c r="R49" s="21"/>
      <c r="S49" s="107"/>
      <c r="T49" s="208"/>
      <c r="U49" s="181">
        <v>47</v>
      </c>
      <c r="V49" s="208"/>
      <c r="W49" s="208"/>
      <c r="X49" s="208"/>
      <c r="Y49" s="208"/>
      <c r="Z49" s="208"/>
      <c r="AA49" s="208"/>
    </row>
    <row r="50" spans="1:27" s="22" customFormat="1" ht="12" customHeight="1" x14ac:dyDescent="0.2">
      <c r="A50" s="111"/>
      <c r="B50" s="21"/>
      <c r="C50" s="21"/>
      <c r="D50" s="21"/>
      <c r="E50" s="21"/>
      <c r="F50" s="21"/>
      <c r="G50" s="21"/>
      <c r="H50" s="21"/>
      <c r="I50" s="21"/>
      <c r="J50" s="21"/>
      <c r="K50" s="131"/>
      <c r="L50" s="21"/>
      <c r="M50" s="34"/>
      <c r="N50" s="21"/>
      <c r="O50" s="35"/>
      <c r="P50" s="21"/>
      <c r="Q50" s="2"/>
      <c r="R50" s="21"/>
      <c r="S50" s="107"/>
      <c r="T50" s="208"/>
      <c r="U50" s="181">
        <v>48</v>
      </c>
      <c r="V50" s="208"/>
      <c r="W50" s="208"/>
      <c r="X50" s="208"/>
      <c r="Y50" s="208"/>
      <c r="Z50" s="208"/>
      <c r="AA50" s="208"/>
    </row>
    <row r="51" spans="1:27" s="22" customFormat="1" ht="12" customHeight="1" thickBot="1" x14ac:dyDescent="0.25">
      <c r="A51" s="112"/>
      <c r="B51" s="21"/>
      <c r="C51" s="28" t="str">
        <f>'T1'!$K$11</f>
        <v>Domingos e Feriados</v>
      </c>
      <c r="D51" s="21"/>
      <c r="E51" s="21"/>
      <c r="F51" s="21"/>
      <c r="G51" s="21"/>
      <c r="H51" s="21"/>
      <c r="I51" s="21"/>
      <c r="J51" s="21"/>
      <c r="K51" s="130">
        <v>411860</v>
      </c>
      <c r="L51" s="51"/>
      <c r="M51" s="28" t="str">
        <f>'T1'!$A$27</f>
        <v xml:space="preserve">   Hora(s)</v>
      </c>
      <c r="N51" s="21"/>
      <c r="O51" s="33">
        <v>110</v>
      </c>
      <c r="P51" s="21"/>
      <c r="Q51" s="34">
        <f>SUM(O51)*L51</f>
        <v>0</v>
      </c>
      <c r="R51" s="21"/>
      <c r="S51" s="107"/>
      <c r="T51" s="208"/>
      <c r="U51" s="181">
        <v>49</v>
      </c>
      <c r="V51" s="208"/>
      <c r="W51" s="208"/>
      <c r="X51" s="208"/>
      <c r="Y51" s="208"/>
      <c r="Z51" s="208"/>
      <c r="AA51" s="208"/>
    </row>
    <row r="52" spans="1:27" s="22" customFormat="1" ht="12" customHeight="1" x14ac:dyDescent="0.2">
      <c r="A52" s="111"/>
      <c r="B52" s="21"/>
      <c r="C52" s="21"/>
      <c r="D52" s="21"/>
      <c r="E52" s="21"/>
      <c r="F52" s="21"/>
      <c r="G52" s="21"/>
      <c r="H52" s="21"/>
      <c r="I52" s="21"/>
      <c r="J52" s="21"/>
      <c r="K52" s="21"/>
      <c r="L52" s="21"/>
      <c r="M52" s="21"/>
      <c r="N52" s="21"/>
      <c r="O52" s="21"/>
      <c r="P52" s="21"/>
      <c r="Q52" s="21"/>
      <c r="R52" s="21"/>
      <c r="S52" s="107"/>
      <c r="T52" s="208"/>
      <c r="U52" s="181">
        <v>50</v>
      </c>
      <c r="V52" s="208"/>
      <c r="W52" s="208"/>
      <c r="X52" s="208"/>
      <c r="Y52" s="208"/>
      <c r="Z52" s="208"/>
      <c r="AA52" s="208"/>
    </row>
    <row r="53" spans="1:27" s="22" customFormat="1" ht="12" customHeight="1" x14ac:dyDescent="0.2">
      <c r="A53" s="111"/>
      <c r="B53" s="21"/>
      <c r="C53" s="21"/>
      <c r="D53" s="21"/>
      <c r="E53" s="21"/>
      <c r="F53" s="21"/>
      <c r="G53" s="21"/>
      <c r="H53" s="21"/>
      <c r="I53" s="21"/>
      <c r="J53" s="21"/>
      <c r="K53" s="21"/>
      <c r="L53" s="21"/>
      <c r="M53" s="21"/>
      <c r="N53" s="21"/>
      <c r="O53" s="21"/>
      <c r="P53" s="21"/>
      <c r="Q53" s="21"/>
      <c r="R53" s="21"/>
      <c r="S53" s="107"/>
      <c r="T53" s="208"/>
      <c r="U53" s="187"/>
      <c r="V53" s="208"/>
      <c r="W53" s="208"/>
      <c r="X53" s="208"/>
      <c r="Y53" s="208"/>
      <c r="Z53" s="208"/>
      <c r="AA53" s="208"/>
    </row>
    <row r="54" spans="1:27" s="22" customFormat="1" ht="12" customHeight="1" x14ac:dyDescent="0.2">
      <c r="A54" s="111"/>
      <c r="B54" s="21"/>
      <c r="C54" s="21"/>
      <c r="D54" s="21"/>
      <c r="E54" s="21"/>
      <c r="F54" s="21"/>
      <c r="G54" s="21"/>
      <c r="H54" s="21"/>
      <c r="I54" s="21"/>
      <c r="J54" s="21"/>
      <c r="K54" s="21"/>
      <c r="L54" s="21"/>
      <c r="M54" s="21"/>
      <c r="N54" s="21"/>
      <c r="O54" s="21"/>
      <c r="P54" s="21"/>
      <c r="Q54" s="21"/>
      <c r="R54" s="21"/>
      <c r="S54" s="107"/>
      <c r="T54" s="208"/>
      <c r="U54" s="187"/>
      <c r="V54" s="208"/>
      <c r="W54" s="208"/>
      <c r="X54" s="208"/>
      <c r="Y54" s="208"/>
      <c r="Z54" s="208"/>
      <c r="AA54" s="208"/>
    </row>
    <row r="55" spans="1:27" s="22" customFormat="1" ht="12" customHeight="1" x14ac:dyDescent="0.2">
      <c r="A55" s="111"/>
      <c r="B55" s="21"/>
      <c r="C55" s="21"/>
      <c r="D55" s="21"/>
      <c r="E55" s="21"/>
      <c r="F55" s="21"/>
      <c r="G55" s="21"/>
      <c r="H55" s="21"/>
      <c r="I55" s="21"/>
      <c r="J55" s="21"/>
      <c r="K55" s="21"/>
      <c r="L55" s="21"/>
      <c r="M55" s="21"/>
      <c r="N55" s="21"/>
      <c r="O55" s="21"/>
      <c r="P55" s="21"/>
      <c r="Q55" s="21"/>
      <c r="R55" s="21"/>
      <c r="S55" s="107"/>
      <c r="T55" s="208"/>
      <c r="U55" s="187"/>
      <c r="V55" s="208"/>
      <c r="W55" s="208"/>
      <c r="X55" s="208"/>
      <c r="Y55" s="208"/>
      <c r="Z55" s="208"/>
      <c r="AA55" s="208"/>
    </row>
    <row r="56" spans="1:27" s="22" customFormat="1" ht="12" customHeight="1" thickBot="1" x14ac:dyDescent="0.25">
      <c r="A56" s="109"/>
      <c r="B56" s="68"/>
      <c r="C56" s="68"/>
      <c r="D56" s="68"/>
      <c r="E56" s="68"/>
      <c r="F56" s="68"/>
      <c r="G56" s="68"/>
      <c r="H56" s="68"/>
      <c r="I56" s="68"/>
      <c r="J56" s="68"/>
      <c r="K56" s="68"/>
      <c r="L56" s="68"/>
      <c r="M56" s="68"/>
      <c r="N56" s="68"/>
      <c r="O56" s="68"/>
      <c r="P56" s="68"/>
      <c r="Q56" s="68"/>
      <c r="R56" s="68"/>
      <c r="S56" s="110"/>
      <c r="T56" s="208"/>
      <c r="U56" s="187"/>
      <c r="V56" s="208"/>
      <c r="W56" s="208"/>
      <c r="X56" s="208"/>
      <c r="Y56" s="208"/>
      <c r="Z56" s="208"/>
      <c r="AA56" s="208"/>
    </row>
    <row r="57" spans="1:27" s="22" customFormat="1" ht="12" customHeight="1" x14ac:dyDescent="0.2">
      <c r="A57" s="113"/>
      <c r="B57" s="67"/>
      <c r="C57" s="67"/>
      <c r="D57" s="67"/>
      <c r="E57" s="67"/>
      <c r="F57" s="67"/>
      <c r="G57" s="67"/>
      <c r="H57" s="67"/>
      <c r="I57" s="67"/>
      <c r="J57" s="67"/>
      <c r="K57" s="67"/>
      <c r="L57" s="67"/>
      <c r="M57" s="67"/>
      <c r="N57" s="67"/>
      <c r="O57" s="67"/>
      <c r="P57" s="67"/>
      <c r="Q57" s="75" t="s">
        <v>175</v>
      </c>
      <c r="R57" s="67"/>
      <c r="S57" s="114"/>
      <c r="T57" s="208"/>
      <c r="U57" s="187"/>
      <c r="V57" s="208"/>
      <c r="W57" s="208"/>
      <c r="X57" s="208"/>
      <c r="Y57" s="208"/>
      <c r="Z57" s="208"/>
      <c r="AA57" s="208"/>
    </row>
    <row r="58" spans="1:27" s="22" customFormat="1" ht="12" customHeight="1" x14ac:dyDescent="0.2">
      <c r="A58" s="111"/>
      <c r="B58" s="21"/>
      <c r="C58" s="28" t="str">
        <f>'T1'!$E$26</f>
        <v>Nome da Empresa Expositora:</v>
      </c>
      <c r="D58" s="2"/>
      <c r="E58" s="2"/>
      <c r="F58" s="2"/>
      <c r="G58" s="252">
        <f>$G$11</f>
        <v>0</v>
      </c>
      <c r="H58" s="252"/>
      <c r="I58" s="252"/>
      <c r="J58" s="252"/>
      <c r="K58" s="252"/>
      <c r="L58" s="252"/>
      <c r="M58" s="252"/>
      <c r="N58" s="252"/>
      <c r="O58" s="252"/>
      <c r="P58" s="252"/>
      <c r="Q58" s="252"/>
      <c r="R58" s="21"/>
      <c r="S58" s="107"/>
      <c r="T58" s="208"/>
      <c r="U58" s="187"/>
      <c r="V58" s="208"/>
      <c r="W58" s="208"/>
      <c r="X58" s="208"/>
      <c r="Y58" s="208"/>
      <c r="Z58" s="208"/>
      <c r="AA58" s="208"/>
    </row>
    <row r="59" spans="1:27" s="22" customFormat="1" ht="12" customHeight="1" thickBot="1" x14ac:dyDescent="0.25">
      <c r="A59" s="109"/>
      <c r="B59" s="68"/>
      <c r="C59" s="69"/>
      <c r="D59" s="70"/>
      <c r="E59" s="70"/>
      <c r="F59" s="70"/>
      <c r="G59" s="80"/>
      <c r="H59" s="80"/>
      <c r="I59" s="80"/>
      <c r="J59" s="80"/>
      <c r="K59" s="80"/>
      <c r="L59" s="80"/>
      <c r="M59" s="80"/>
      <c r="N59" s="80"/>
      <c r="O59" s="80"/>
      <c r="P59" s="80"/>
      <c r="Q59" s="80"/>
      <c r="R59" s="68"/>
      <c r="S59" s="110"/>
      <c r="T59" s="208"/>
      <c r="U59" s="187"/>
      <c r="V59" s="208"/>
      <c r="W59" s="208"/>
      <c r="X59" s="208"/>
      <c r="Y59" s="208"/>
      <c r="Z59" s="208"/>
      <c r="AA59" s="208"/>
    </row>
    <row r="60" spans="1:27" s="22" customFormat="1" ht="12" customHeight="1" x14ac:dyDescent="0.2">
      <c r="A60" s="111"/>
      <c r="B60" s="21"/>
      <c r="C60" s="28"/>
      <c r="D60" s="2"/>
      <c r="E60" s="2"/>
      <c r="F60" s="2"/>
      <c r="G60" s="81"/>
      <c r="H60" s="81"/>
      <c r="I60" s="81"/>
      <c r="J60" s="81"/>
      <c r="K60" s="81"/>
      <c r="L60" s="81"/>
      <c r="M60" s="81"/>
      <c r="N60" s="81"/>
      <c r="O60" s="81"/>
      <c r="P60" s="81"/>
      <c r="Q60" s="81"/>
      <c r="R60" s="21"/>
      <c r="S60" s="107"/>
      <c r="T60" s="208"/>
      <c r="U60" s="187"/>
      <c r="V60" s="208"/>
      <c r="W60" s="208"/>
      <c r="X60" s="208"/>
      <c r="Y60" s="208"/>
      <c r="Z60" s="208"/>
      <c r="AA60" s="208"/>
    </row>
    <row r="61" spans="1:27" s="21" customFormat="1" ht="12" customHeight="1" x14ac:dyDescent="0.2">
      <c r="A61" s="111"/>
      <c r="C61" s="28"/>
      <c r="D61" s="2"/>
      <c r="E61" s="2"/>
      <c r="F61" s="2"/>
      <c r="G61" s="81"/>
      <c r="H61" s="81"/>
      <c r="I61" s="81"/>
      <c r="J61" s="81"/>
      <c r="K61" s="81"/>
      <c r="L61" s="81"/>
      <c r="M61" s="81"/>
      <c r="N61" s="81"/>
      <c r="O61" s="81"/>
      <c r="P61" s="81"/>
      <c r="Q61" s="81"/>
      <c r="S61" s="107"/>
      <c r="T61" s="187"/>
      <c r="U61" s="187"/>
      <c r="V61" s="187"/>
      <c r="W61" s="187"/>
      <c r="X61" s="187"/>
      <c r="Y61" s="187"/>
      <c r="Z61" s="187"/>
      <c r="AA61" s="187"/>
    </row>
    <row r="62" spans="1:27" s="21" customFormat="1" ht="12" customHeight="1" x14ac:dyDescent="0.2">
      <c r="A62" s="111"/>
      <c r="L62" s="29" t="str">
        <f>'T1'!$I$21</f>
        <v>Quant.</v>
      </c>
      <c r="N62" s="30"/>
      <c r="O62" s="31" t="s">
        <v>69</v>
      </c>
      <c r="P62" s="30"/>
      <c r="Q62" s="32" t="str">
        <f>'T1'!$A$37</f>
        <v>Valor</v>
      </c>
      <c r="S62" s="107"/>
      <c r="T62" s="187"/>
      <c r="U62" s="187"/>
      <c r="V62" s="187"/>
      <c r="W62" s="187"/>
      <c r="X62" s="187"/>
      <c r="Y62" s="187"/>
      <c r="Z62" s="187"/>
      <c r="AA62" s="187"/>
    </row>
    <row r="63" spans="1:27" s="21" customFormat="1" ht="12" customHeight="1" thickBot="1" x14ac:dyDescent="0.25">
      <c r="A63" s="112"/>
      <c r="B63" s="129" t="s">
        <v>201</v>
      </c>
      <c r="C63" s="26" t="str">
        <f>'T1'!$G$26</f>
        <v>GUARDA DE EMBALAGENS</v>
      </c>
      <c r="K63" s="130">
        <v>412130</v>
      </c>
      <c r="L63" s="51"/>
      <c r="M63" s="1" t="s">
        <v>70</v>
      </c>
      <c r="O63" s="33">
        <f>$Z$1</f>
        <v>0</v>
      </c>
      <c r="Q63" s="34">
        <f>SUM(O63)*L63</f>
        <v>0</v>
      </c>
      <c r="S63" s="107"/>
      <c r="T63" s="187"/>
      <c r="U63" s="187"/>
      <c r="V63" s="187"/>
      <c r="W63" s="187"/>
      <c r="X63" s="187"/>
      <c r="Y63" s="187"/>
      <c r="Z63" s="187"/>
      <c r="AA63" s="187"/>
    </row>
    <row r="64" spans="1:27" s="21" customFormat="1" ht="12" customHeight="1" x14ac:dyDescent="0.2">
      <c r="A64" s="111"/>
      <c r="C64" s="22"/>
      <c r="D64" s="22"/>
      <c r="E64" s="22"/>
      <c r="F64" s="22"/>
      <c r="G64" s="22"/>
      <c r="H64" s="22"/>
      <c r="I64" s="22"/>
      <c r="J64" s="22"/>
      <c r="K64" s="22"/>
      <c r="L64" s="22"/>
      <c r="M64" s="22"/>
      <c r="N64" s="22"/>
      <c r="O64" s="22"/>
      <c r="P64" s="22"/>
      <c r="Q64" s="22"/>
      <c r="S64" s="107"/>
      <c r="T64" s="187"/>
      <c r="U64" s="187"/>
      <c r="V64" s="187"/>
      <c r="W64" s="187"/>
      <c r="X64" s="187"/>
      <c r="Y64" s="187"/>
      <c r="Z64" s="187"/>
      <c r="AA64" s="187"/>
    </row>
    <row r="65" spans="1:21" ht="12" customHeight="1" x14ac:dyDescent="0.2">
      <c r="A65" s="111"/>
      <c r="B65" s="21"/>
      <c r="C65" s="22"/>
      <c r="D65" s="22"/>
      <c r="E65" s="22"/>
      <c r="F65" s="22"/>
      <c r="G65" s="22"/>
      <c r="H65" s="22"/>
      <c r="I65" s="22"/>
      <c r="J65" s="22"/>
      <c r="K65" s="22"/>
      <c r="L65" s="22"/>
      <c r="M65" s="22"/>
      <c r="N65" s="22"/>
      <c r="O65" s="22"/>
      <c r="P65" s="22"/>
      <c r="Q65" s="22"/>
      <c r="R65" s="21"/>
      <c r="S65" s="107"/>
      <c r="U65" s="187"/>
    </row>
    <row r="66" spans="1:21" ht="12" customHeight="1" x14ac:dyDescent="0.2">
      <c r="A66" s="111"/>
      <c r="B66" s="21"/>
      <c r="C66" s="22"/>
      <c r="D66" s="22"/>
      <c r="E66" s="22"/>
      <c r="F66" s="22"/>
      <c r="G66" s="22"/>
      <c r="H66" s="22"/>
      <c r="I66" s="22"/>
      <c r="J66" s="22"/>
      <c r="K66" s="22"/>
      <c r="L66" s="22"/>
      <c r="M66" s="22"/>
      <c r="N66" s="22"/>
      <c r="O66" s="22"/>
      <c r="P66" s="22"/>
      <c r="Q66" s="22"/>
      <c r="R66" s="21"/>
      <c r="S66" s="107"/>
      <c r="U66" s="187"/>
    </row>
    <row r="67" spans="1:21" ht="12" customHeight="1" x14ac:dyDescent="0.2">
      <c r="A67" s="111"/>
      <c r="B67" s="21"/>
      <c r="C67" s="135"/>
      <c r="D67" s="136" t="str">
        <f>Movimentacao!$Y$2</f>
        <v>Até 3 m3</v>
      </c>
      <c r="E67" s="237" t="s">
        <v>237</v>
      </c>
      <c r="F67" s="237"/>
      <c r="G67" s="235" t="str">
        <f>Movimentacao!$Y$3</f>
        <v>de 4 a 10 m3</v>
      </c>
      <c r="H67" s="235"/>
      <c r="I67" s="236" t="s">
        <v>236</v>
      </c>
      <c r="J67" s="236"/>
      <c r="K67" s="235" t="str">
        <f>Movimentacao!$Y$4</f>
        <v>de 11 a 29 m3</v>
      </c>
      <c r="L67" s="235"/>
      <c r="M67" s="138" t="s">
        <v>235</v>
      </c>
      <c r="N67" s="139"/>
      <c r="O67" s="137" t="str">
        <f>Movimentacao!$Y$5</f>
        <v>&gt;= 30 m3</v>
      </c>
      <c r="P67" s="138" t="s">
        <v>238</v>
      </c>
      <c r="Q67" s="140"/>
      <c r="R67" s="21"/>
      <c r="S67" s="107"/>
      <c r="U67" s="187"/>
    </row>
    <row r="68" spans="1:21" ht="12" customHeight="1" x14ac:dyDescent="0.2">
      <c r="A68" s="111"/>
      <c r="B68" s="21"/>
      <c r="C68" s="22"/>
      <c r="D68" s="22"/>
      <c r="E68" s="22"/>
      <c r="F68" s="22"/>
      <c r="G68" s="22"/>
      <c r="H68" s="22"/>
      <c r="I68" s="22"/>
      <c r="J68" s="22"/>
      <c r="K68" s="22"/>
      <c r="L68" s="22"/>
      <c r="M68" s="22"/>
      <c r="N68" s="22"/>
      <c r="O68" s="22"/>
      <c r="P68" s="22"/>
      <c r="Q68" s="22"/>
      <c r="R68" s="21"/>
      <c r="S68" s="107"/>
      <c r="U68" s="187"/>
    </row>
    <row r="69" spans="1:21" ht="13.15" customHeight="1" x14ac:dyDescent="0.2">
      <c r="A69" s="111"/>
      <c r="B69" s="21"/>
      <c r="C69" s="21"/>
      <c r="D69" s="262" t="str">
        <f>'T2'!$A$48</f>
        <v>CONDIÇÕES COMERCIAIS DE GUARDA DE EMBALAGENS</v>
      </c>
      <c r="E69" s="262"/>
      <c r="F69" s="262"/>
      <c r="G69" s="262"/>
      <c r="H69" s="262"/>
      <c r="I69" s="262"/>
      <c r="J69" s="262"/>
      <c r="K69" s="36"/>
      <c r="L69" s="36"/>
      <c r="M69" s="36"/>
      <c r="N69" s="36"/>
      <c r="O69" s="36"/>
      <c r="P69" s="36"/>
      <c r="Q69" s="36"/>
      <c r="R69" s="21"/>
      <c r="S69" s="107"/>
      <c r="U69" s="187"/>
    </row>
    <row r="70" spans="1:21" ht="13.15" customHeight="1" x14ac:dyDescent="0.2">
      <c r="A70" s="111"/>
      <c r="B70" s="21"/>
      <c r="D70" s="229" t="str">
        <f>'T2'!$A$53</f>
        <v>O preço do armazenamento considera todo o período do Evento (Montagem/Realização/Desmontagem). O número de m3 que irão ser armazenados serão objecto de confirmação no local, pelo que a requisição inicial e correspondente orçamento poderá sofrer eventuais ajustamentos.
Este serviço inclui recolha e entrega no stand.</v>
      </c>
      <c r="E70" s="229"/>
      <c r="F70" s="229"/>
      <c r="G70" s="229"/>
      <c r="H70" s="229"/>
      <c r="I70" s="229"/>
      <c r="J70" s="229"/>
      <c r="K70" s="229"/>
      <c r="L70" s="229"/>
      <c r="M70" s="229"/>
      <c r="N70" s="229"/>
      <c r="O70" s="229"/>
      <c r="P70" s="229"/>
      <c r="Q70" s="36"/>
      <c r="R70" s="21"/>
      <c r="S70" s="107"/>
      <c r="U70" s="187"/>
    </row>
    <row r="71" spans="1:21" ht="13.15" customHeight="1" x14ac:dyDescent="0.2">
      <c r="A71" s="111"/>
      <c r="B71" s="21"/>
      <c r="D71" s="229"/>
      <c r="E71" s="229"/>
      <c r="F71" s="229"/>
      <c r="G71" s="229"/>
      <c r="H71" s="229"/>
      <c r="I71" s="229"/>
      <c r="J71" s="229"/>
      <c r="K71" s="229"/>
      <c r="L71" s="229"/>
      <c r="M71" s="229"/>
      <c r="N71" s="229"/>
      <c r="O71" s="229"/>
      <c r="P71" s="229"/>
      <c r="Q71" s="36"/>
      <c r="R71" s="21"/>
      <c r="S71" s="107"/>
      <c r="U71" s="187"/>
    </row>
    <row r="72" spans="1:21" ht="13.15" customHeight="1" x14ac:dyDescent="0.2">
      <c r="A72" s="111"/>
      <c r="B72" s="21"/>
      <c r="D72" s="229"/>
      <c r="E72" s="229"/>
      <c r="F72" s="229"/>
      <c r="G72" s="229"/>
      <c r="H72" s="229"/>
      <c r="I72" s="229"/>
      <c r="J72" s="229"/>
      <c r="K72" s="229"/>
      <c r="L72" s="229"/>
      <c r="M72" s="229"/>
      <c r="N72" s="229"/>
      <c r="O72" s="229"/>
      <c r="P72" s="229"/>
      <c r="Q72" s="36"/>
      <c r="R72" s="21"/>
      <c r="S72" s="107"/>
      <c r="U72" s="187"/>
    </row>
    <row r="73" spans="1:21" ht="13.15" customHeight="1" x14ac:dyDescent="0.2">
      <c r="A73" s="111"/>
      <c r="B73" s="21"/>
      <c r="D73" s="229"/>
      <c r="E73" s="229"/>
      <c r="F73" s="229"/>
      <c r="G73" s="229"/>
      <c r="H73" s="229"/>
      <c r="I73" s="229"/>
      <c r="J73" s="229"/>
      <c r="K73" s="229"/>
      <c r="L73" s="229"/>
      <c r="M73" s="229"/>
      <c r="N73" s="229"/>
      <c r="O73" s="229"/>
      <c r="P73" s="229"/>
      <c r="Q73" s="36"/>
      <c r="R73" s="21"/>
      <c r="S73" s="107"/>
      <c r="U73" s="187"/>
    </row>
    <row r="74" spans="1:21" ht="13.15" customHeight="1" x14ac:dyDescent="0.2">
      <c r="A74" s="111"/>
      <c r="B74" s="21"/>
      <c r="C74" s="21"/>
      <c r="D74" s="21"/>
      <c r="E74" s="21"/>
      <c r="F74" s="21"/>
      <c r="G74" s="21"/>
      <c r="H74" s="21"/>
      <c r="I74" s="21"/>
      <c r="J74" s="21"/>
      <c r="K74" s="21"/>
      <c r="L74" s="21"/>
      <c r="M74" s="21"/>
      <c r="N74" s="21"/>
      <c r="O74" s="21"/>
      <c r="P74" s="21"/>
      <c r="Q74" s="21"/>
      <c r="R74" s="21"/>
      <c r="S74" s="107"/>
      <c r="U74" s="187"/>
    </row>
    <row r="75" spans="1:21" ht="13.15" customHeight="1" x14ac:dyDescent="0.2">
      <c r="A75" s="111"/>
      <c r="B75" s="21"/>
      <c r="C75" s="21"/>
      <c r="D75" s="21"/>
      <c r="E75" s="21"/>
      <c r="F75" s="21"/>
      <c r="G75" s="21"/>
      <c r="H75" s="21"/>
      <c r="I75" s="21"/>
      <c r="J75" s="21"/>
      <c r="K75" s="21"/>
      <c r="L75" s="21"/>
      <c r="M75" s="21"/>
      <c r="N75" s="21"/>
      <c r="O75" s="21"/>
      <c r="P75" s="21"/>
      <c r="Q75" s="21"/>
      <c r="R75" s="21"/>
      <c r="S75" s="107"/>
      <c r="U75" s="187"/>
    </row>
    <row r="76" spans="1:21" ht="13.15" customHeight="1" thickBot="1" x14ac:dyDescent="0.25">
      <c r="A76" s="115"/>
      <c r="B76" s="22"/>
      <c r="C76" s="22"/>
      <c r="D76" s="22"/>
      <c r="E76" s="22"/>
      <c r="F76" s="22"/>
      <c r="G76" s="22"/>
      <c r="H76" s="22"/>
      <c r="I76" s="22"/>
      <c r="J76" s="22"/>
      <c r="K76" s="22"/>
      <c r="L76" s="22"/>
      <c r="M76" s="22"/>
      <c r="N76" s="22"/>
      <c r="O76" s="22"/>
      <c r="P76" s="21"/>
      <c r="Q76" s="22"/>
      <c r="R76" s="21"/>
      <c r="S76" s="116"/>
      <c r="U76" s="187"/>
    </row>
    <row r="77" spans="1:21" ht="13.15" customHeight="1" x14ac:dyDescent="0.2">
      <c r="A77" s="115"/>
      <c r="B77" s="22"/>
      <c r="C77" s="22"/>
      <c r="E77" s="87"/>
      <c r="F77" s="88"/>
      <c r="G77" s="125"/>
      <c r="H77" s="275" t="s">
        <v>202</v>
      </c>
      <c r="I77" s="275"/>
      <c r="J77" s="265" t="str">
        <f>'T1'!$G$16</f>
        <v>IVA (ler Normas)</v>
      </c>
      <c r="K77" s="265"/>
      <c r="L77" s="265"/>
      <c r="M77" s="88"/>
      <c r="N77" s="125"/>
      <c r="O77" s="126"/>
      <c r="R77" s="21"/>
      <c r="S77" s="116"/>
      <c r="U77" s="187"/>
    </row>
    <row r="78" spans="1:21" ht="13.15" customHeight="1" thickBot="1" x14ac:dyDescent="0.25">
      <c r="A78" s="115"/>
      <c r="B78" s="22"/>
      <c r="C78" s="22"/>
      <c r="E78" s="71"/>
      <c r="F78" s="22"/>
      <c r="H78" s="238">
        <f>SUM(Q47:Q51,Q63)</f>
        <v>0</v>
      </c>
      <c r="I78" s="238"/>
      <c r="J78" s="134">
        <f>$X$1</f>
        <v>0.23</v>
      </c>
      <c r="K78" s="238">
        <f>SUM(H78)*J78</f>
        <v>0</v>
      </c>
      <c r="L78" s="238"/>
      <c r="O78" s="127"/>
      <c r="R78" s="21"/>
      <c r="S78" s="116"/>
      <c r="U78" s="187"/>
    </row>
    <row r="79" spans="1:21" ht="13.15" customHeight="1" thickBot="1" x14ac:dyDescent="0.25">
      <c r="A79" s="115"/>
      <c r="B79" s="22"/>
      <c r="C79" s="22"/>
      <c r="E79" s="71"/>
      <c r="F79" s="233" t="str">
        <f>'T1'!$I$30</f>
        <v>TOTAL DA REQUISIÇÃO</v>
      </c>
      <c r="G79" s="234"/>
      <c r="H79" s="234"/>
      <c r="I79" s="234"/>
      <c r="J79" s="234"/>
      <c r="K79" s="234"/>
      <c r="L79" s="234"/>
      <c r="M79" s="231">
        <f>SUM(H78+K78)</f>
        <v>0</v>
      </c>
      <c r="N79" s="232"/>
      <c r="O79" s="127"/>
      <c r="R79" s="21"/>
      <c r="S79" s="116"/>
      <c r="U79" s="187"/>
    </row>
    <row r="80" spans="1:21" ht="13.15" customHeight="1" x14ac:dyDescent="0.2">
      <c r="A80" s="115"/>
      <c r="B80" s="22"/>
      <c r="C80" s="22"/>
      <c r="E80" s="279" t="str">
        <f>'T1'!$E$1</f>
        <v>Data limite de Inscrição até:</v>
      </c>
      <c r="F80" s="280"/>
      <c r="G80" s="280"/>
      <c r="H80" s="280"/>
      <c r="I80" s="276">
        <f>'T1'!$C$7</f>
        <v>45703</v>
      </c>
      <c r="J80" s="276"/>
      <c r="K80" s="226">
        <v>0.5</v>
      </c>
      <c r="L80" s="226"/>
      <c r="M80" s="230">
        <f>ROUND(+M79*K80,2)</f>
        <v>0</v>
      </c>
      <c r="N80" s="230"/>
      <c r="O80" s="132"/>
      <c r="R80" s="21"/>
      <c r="S80" s="116"/>
      <c r="U80" s="187"/>
    </row>
    <row r="81" spans="1:21" ht="13.15" customHeight="1" thickBot="1" x14ac:dyDescent="0.25">
      <c r="A81" s="115"/>
      <c r="B81" s="22"/>
      <c r="C81" s="22"/>
      <c r="E81" s="277" t="str">
        <f>'T1'!$G$21</f>
        <v>Restante Pagamento até:</v>
      </c>
      <c r="F81" s="278"/>
      <c r="G81" s="278"/>
      <c r="H81" s="278"/>
      <c r="I81" s="285">
        <f>'T1'!$C$3</f>
        <v>45723</v>
      </c>
      <c r="J81" s="285"/>
      <c r="K81" s="281">
        <v>0.5</v>
      </c>
      <c r="L81" s="281"/>
      <c r="M81" s="284">
        <f>M79-M80</f>
        <v>0</v>
      </c>
      <c r="N81" s="284"/>
      <c r="O81" s="133"/>
      <c r="S81" s="116"/>
      <c r="U81" s="187"/>
    </row>
    <row r="82" spans="1:21" ht="13.15" customHeight="1" x14ac:dyDescent="0.2">
      <c r="A82" s="115"/>
      <c r="B82" s="22"/>
      <c r="C82" s="22"/>
      <c r="D82" s="22"/>
      <c r="E82" s="22"/>
      <c r="F82" s="22"/>
      <c r="G82" s="22"/>
      <c r="H82" s="22"/>
      <c r="I82" s="22"/>
      <c r="J82" s="22"/>
      <c r="K82" s="22"/>
      <c r="L82" s="22"/>
      <c r="M82" s="22"/>
      <c r="N82" s="22"/>
      <c r="O82" s="22"/>
      <c r="P82" s="36"/>
      <c r="Q82" s="22"/>
      <c r="R82" s="22"/>
      <c r="S82" s="116"/>
      <c r="U82" s="187"/>
    </row>
    <row r="83" spans="1:21" ht="13.15" customHeight="1" x14ac:dyDescent="0.2">
      <c r="A83" s="115"/>
      <c r="B83" s="22"/>
      <c r="C83" s="22"/>
      <c r="D83" s="22"/>
      <c r="E83" s="22"/>
      <c r="F83" s="22"/>
      <c r="G83" s="22"/>
      <c r="H83" s="22"/>
      <c r="I83" s="22"/>
      <c r="J83" s="22"/>
      <c r="K83" s="22"/>
      <c r="L83" s="22"/>
      <c r="M83" s="22"/>
      <c r="N83" s="22"/>
      <c r="O83" s="22"/>
      <c r="P83" s="36"/>
      <c r="Q83" s="22"/>
      <c r="R83" s="22"/>
      <c r="S83" s="116"/>
      <c r="U83" s="187"/>
    </row>
    <row r="84" spans="1:21" ht="13.15" customHeight="1" thickBot="1" x14ac:dyDescent="0.25">
      <c r="A84" s="115"/>
      <c r="B84" s="22"/>
      <c r="C84" s="22"/>
      <c r="D84" s="22"/>
      <c r="E84" s="22"/>
      <c r="F84" s="22"/>
      <c r="G84" s="22"/>
      <c r="H84" s="22"/>
      <c r="I84" s="22"/>
      <c r="J84" s="22"/>
      <c r="K84" s="22"/>
      <c r="L84" s="22"/>
      <c r="M84" s="22"/>
      <c r="N84" s="22"/>
      <c r="O84" s="22"/>
      <c r="P84" s="36"/>
      <c r="Q84" s="22"/>
      <c r="R84" s="22"/>
      <c r="S84" s="116"/>
      <c r="U84" s="187"/>
    </row>
    <row r="85" spans="1:21" ht="13.15" customHeight="1" x14ac:dyDescent="0.2">
      <c r="A85" s="115"/>
      <c r="B85" s="22"/>
      <c r="C85" s="259" t="str">
        <f>'T1'!$C$27</f>
        <v>Atenção!</v>
      </c>
      <c r="D85" s="260"/>
      <c r="E85" s="283" t="str">
        <f>'T2'!$A$58</f>
        <v>Pagamento a favor de:   LISBOA-FEIRAS CONGRESSOS E EVENTOS   (referência)</v>
      </c>
      <c r="F85" s="283"/>
      <c r="G85" s="283"/>
      <c r="H85" s="283"/>
      <c r="I85" s="283"/>
      <c r="J85" s="283"/>
      <c r="K85" s="283"/>
      <c r="L85" s="283"/>
      <c r="M85" s="283"/>
      <c r="N85" s="119" t="str">
        <f>'T1'!$A$2</f>
        <v>BTL 2025</v>
      </c>
      <c r="O85" s="88"/>
      <c r="P85" s="89"/>
      <c r="Q85" s="90"/>
      <c r="R85" s="52"/>
      <c r="S85" s="116"/>
      <c r="U85" s="187"/>
    </row>
    <row r="86" spans="1:21" ht="13.15" customHeight="1" x14ac:dyDescent="0.2">
      <c r="A86" s="115"/>
      <c r="B86" s="22"/>
      <c r="C86" s="261"/>
      <c r="D86" s="262"/>
      <c r="E86" s="227" t="s">
        <v>137</v>
      </c>
      <c r="F86" s="227"/>
      <c r="G86" s="227"/>
      <c r="H86" s="227"/>
      <c r="I86" s="227"/>
      <c r="J86" s="227"/>
      <c r="K86" s="227"/>
      <c r="L86" s="227"/>
      <c r="M86" s="227"/>
      <c r="N86" s="227"/>
      <c r="O86" s="227"/>
      <c r="P86" s="227"/>
      <c r="Q86" s="228"/>
      <c r="R86" s="73"/>
      <c r="S86" s="116"/>
      <c r="U86" s="187"/>
    </row>
    <row r="87" spans="1:21" ht="13.15" customHeight="1" thickBot="1" x14ac:dyDescent="0.25">
      <c r="A87" s="115"/>
      <c r="B87" s="22"/>
      <c r="C87" s="261"/>
      <c r="D87" s="262"/>
      <c r="E87" s="227" t="s">
        <v>138</v>
      </c>
      <c r="F87" s="227"/>
      <c r="G87" s="227"/>
      <c r="H87" s="227"/>
      <c r="I87" s="227"/>
      <c r="J87" s="227"/>
      <c r="K87" s="227"/>
      <c r="L87" s="227"/>
      <c r="M87" s="227"/>
      <c r="N87" s="227"/>
      <c r="O87" s="227"/>
      <c r="P87" s="227"/>
      <c r="Q87" s="228"/>
      <c r="R87" s="53"/>
      <c r="S87" s="116"/>
      <c r="U87" s="187"/>
    </row>
    <row r="88" spans="1:21" ht="13.15" customHeight="1" x14ac:dyDescent="0.2">
      <c r="A88" s="115"/>
      <c r="B88" s="22"/>
      <c r="C88" s="261"/>
      <c r="D88" s="262"/>
      <c r="E88" s="270" t="s">
        <v>176</v>
      </c>
      <c r="F88" s="270"/>
      <c r="G88" s="270"/>
      <c r="H88" s="270"/>
      <c r="I88" s="270"/>
      <c r="J88" s="270"/>
      <c r="K88" s="266" t="s">
        <v>177</v>
      </c>
      <c r="L88" s="266"/>
      <c r="M88" s="266"/>
      <c r="N88" s="266"/>
      <c r="O88" s="266"/>
      <c r="P88" s="266"/>
      <c r="Q88" s="267"/>
      <c r="R88" s="22"/>
      <c r="S88" s="116"/>
      <c r="U88" s="187"/>
    </row>
    <row r="89" spans="1:21" ht="13.15" customHeight="1" x14ac:dyDescent="0.2">
      <c r="A89" s="115"/>
      <c r="B89" s="22"/>
      <c r="C89" s="261"/>
      <c r="D89" s="262"/>
      <c r="E89" s="268" t="str">
        <f>'T2'!$A$63</f>
        <v>(os dados recolhidos são facultados pelo titular no quadro das obrigações contratuais com a Lisboa-FCE e serão mantidos enquanto durar tal relação e para esse efeito)</v>
      </c>
      <c r="F89" s="268"/>
      <c r="G89" s="268"/>
      <c r="H89" s="268"/>
      <c r="I89" s="268"/>
      <c r="J89" s="268"/>
      <c r="K89" s="268"/>
      <c r="L89" s="268"/>
      <c r="M89" s="268"/>
      <c r="N89" s="268"/>
      <c r="O89" s="268"/>
      <c r="P89" s="268"/>
      <c r="Q89" s="269"/>
      <c r="R89" s="22"/>
      <c r="S89" s="116"/>
      <c r="U89" s="187"/>
    </row>
    <row r="90" spans="1:21" ht="13.15" customHeight="1" x14ac:dyDescent="0.2">
      <c r="A90" s="115"/>
      <c r="B90" s="22"/>
      <c r="C90" s="261"/>
      <c r="D90" s="262"/>
      <c r="E90" s="268"/>
      <c r="F90" s="268"/>
      <c r="G90" s="268"/>
      <c r="H90" s="268"/>
      <c r="I90" s="268"/>
      <c r="J90" s="268"/>
      <c r="K90" s="268"/>
      <c r="L90" s="268"/>
      <c r="M90" s="268"/>
      <c r="N90" s="268"/>
      <c r="O90" s="268"/>
      <c r="P90" s="268"/>
      <c r="Q90" s="269"/>
      <c r="R90" s="22"/>
      <c r="S90" s="116"/>
      <c r="U90" s="187"/>
    </row>
    <row r="91" spans="1:21" ht="13.15" customHeight="1" thickBot="1" x14ac:dyDescent="0.25">
      <c r="A91" s="115"/>
      <c r="B91" s="22"/>
      <c r="C91" s="263"/>
      <c r="D91" s="264"/>
      <c r="E91" s="282" t="str">
        <f>'T2'!$A$68</f>
        <v>Formulário de envio de documento comprovativo de pagamento:</v>
      </c>
      <c r="F91" s="282"/>
      <c r="G91" s="282"/>
      <c r="H91" s="282"/>
      <c r="I91" s="282"/>
      <c r="J91" s="282"/>
      <c r="K91" s="282"/>
      <c r="L91" s="282"/>
      <c r="M91" s="271" t="s">
        <v>200</v>
      </c>
      <c r="N91" s="271"/>
      <c r="O91" s="271"/>
      <c r="P91" s="271"/>
      <c r="Q91" s="272"/>
      <c r="R91" s="22"/>
      <c r="S91" s="116"/>
      <c r="U91" s="187"/>
    </row>
    <row r="92" spans="1:21" ht="13.15" customHeight="1" x14ac:dyDescent="0.2">
      <c r="A92" s="115"/>
      <c r="B92" s="22"/>
      <c r="C92" s="22"/>
      <c r="D92" s="22"/>
      <c r="E92" s="22"/>
      <c r="F92" s="22"/>
      <c r="G92" s="22"/>
      <c r="H92" s="22"/>
      <c r="I92" s="22"/>
      <c r="J92" s="22"/>
      <c r="K92" s="22"/>
      <c r="L92" s="22"/>
      <c r="M92" s="22"/>
      <c r="N92" s="22"/>
      <c r="O92" s="22"/>
      <c r="P92" s="36"/>
      <c r="Q92" s="22"/>
      <c r="R92" s="22"/>
      <c r="S92" s="116"/>
      <c r="U92" s="187"/>
    </row>
    <row r="93" spans="1:21" ht="13.15" customHeight="1" x14ac:dyDescent="0.2">
      <c r="A93" s="115"/>
      <c r="B93" s="22"/>
      <c r="C93" s="22"/>
      <c r="D93" s="22"/>
      <c r="E93" s="22"/>
      <c r="F93" s="22"/>
      <c r="G93" s="22"/>
      <c r="H93" s="22"/>
      <c r="I93" s="22"/>
      <c r="J93" s="22"/>
      <c r="K93" s="22"/>
      <c r="L93" s="22"/>
      <c r="M93" s="22"/>
      <c r="N93" s="22"/>
      <c r="O93" s="22"/>
      <c r="P93" s="36"/>
      <c r="Q93" s="22"/>
      <c r="R93" s="22"/>
      <c r="S93" s="116"/>
      <c r="U93" s="208"/>
    </row>
    <row r="94" spans="1:21" ht="13.15" customHeight="1" x14ac:dyDescent="0.2">
      <c r="A94" s="115"/>
      <c r="B94" s="22"/>
      <c r="C94" s="22"/>
      <c r="D94" s="22"/>
      <c r="E94" s="22"/>
      <c r="F94" s="22"/>
      <c r="G94" s="22"/>
      <c r="H94" s="22"/>
      <c r="I94" s="22"/>
      <c r="J94" s="22"/>
      <c r="K94" s="22"/>
      <c r="L94" s="22"/>
      <c r="M94" s="22"/>
      <c r="N94" s="22"/>
      <c r="O94" s="22"/>
      <c r="P94" s="36"/>
      <c r="Q94" s="22"/>
      <c r="R94" s="22"/>
      <c r="S94" s="116"/>
      <c r="U94" s="208"/>
    </row>
    <row r="95" spans="1:21" ht="13.15" customHeight="1" thickBot="1" x14ac:dyDescent="0.25">
      <c r="A95" s="115"/>
      <c r="B95" s="22"/>
      <c r="C95" s="292" t="str">
        <f>'T1'!$C$22</f>
        <v>Assinatura:</v>
      </c>
      <c r="D95" s="292"/>
      <c r="E95" s="291"/>
      <c r="F95" s="291"/>
      <c r="G95" s="291"/>
      <c r="H95" s="291"/>
      <c r="I95" s="291"/>
      <c r="J95" s="291"/>
      <c r="K95" s="291"/>
      <c r="L95" s="291"/>
      <c r="M95" s="22"/>
      <c r="N95" s="93" t="str">
        <f>'T1'!$A$32</f>
        <v>Data:</v>
      </c>
      <c r="O95" s="290"/>
      <c r="P95" s="290"/>
      <c r="Q95" s="290"/>
      <c r="R95" s="22"/>
      <c r="S95" s="116"/>
      <c r="U95" s="208"/>
    </row>
    <row r="96" spans="1:21" ht="13.15" customHeight="1" x14ac:dyDescent="0.2">
      <c r="A96" s="115"/>
      <c r="B96" s="74">
        <f>IF(G11&gt;0,C99,)</f>
        <v>0</v>
      </c>
      <c r="C96" s="22"/>
      <c r="D96" s="22"/>
      <c r="E96" s="22"/>
      <c r="F96" s="22"/>
      <c r="G96" s="22"/>
      <c r="H96" s="22"/>
      <c r="I96" s="22"/>
      <c r="J96" s="22"/>
      <c r="K96" s="22"/>
      <c r="L96" s="22"/>
      <c r="M96" s="22"/>
      <c r="N96" s="22"/>
      <c r="O96" s="22"/>
      <c r="P96" s="36"/>
      <c r="Q96" s="22"/>
      <c r="R96" s="22"/>
      <c r="S96" s="116"/>
      <c r="U96" s="208"/>
    </row>
    <row r="97" spans="1:21" ht="13.15" customHeight="1" x14ac:dyDescent="0.2">
      <c r="A97" s="115"/>
      <c r="B97" s="74"/>
      <c r="C97" s="22"/>
      <c r="D97" s="22"/>
      <c r="E97" s="22"/>
      <c r="F97" s="22"/>
      <c r="G97" s="22"/>
      <c r="H97" s="22"/>
      <c r="I97" s="22"/>
      <c r="J97" s="22"/>
      <c r="K97" s="22"/>
      <c r="L97" s="22"/>
      <c r="M97" s="22"/>
      <c r="N97" s="22"/>
      <c r="O97" s="22"/>
      <c r="P97" s="36"/>
      <c r="Q97" s="22"/>
      <c r="R97" s="22"/>
      <c r="S97" s="116"/>
      <c r="U97" s="208"/>
    </row>
    <row r="98" spans="1:21" ht="13.15" customHeight="1" thickBot="1" x14ac:dyDescent="0.25">
      <c r="A98" s="115"/>
      <c r="B98" s="74"/>
      <c r="C98" s="22"/>
      <c r="D98" s="22"/>
      <c r="E98" s="22"/>
      <c r="F98" s="22"/>
      <c r="G98" s="22"/>
      <c r="H98" s="22"/>
      <c r="I98" s="22"/>
      <c r="J98" s="22"/>
      <c r="K98" s="22"/>
      <c r="L98" s="22"/>
      <c r="M98" s="22"/>
      <c r="N98" s="22"/>
      <c r="O98" s="22"/>
      <c r="P98" s="36"/>
      <c r="Q98" s="22"/>
      <c r="R98" s="22"/>
      <c r="S98" s="116"/>
      <c r="U98" s="208"/>
    </row>
    <row r="99" spans="1:21" ht="13.15" customHeight="1" x14ac:dyDescent="0.2">
      <c r="A99" s="115"/>
      <c r="C99" s="259" t="str">
        <f>'T1'!$E$6</f>
        <v>Enviar para:</v>
      </c>
      <c r="D99" s="260"/>
      <c r="E99" s="76" t="s">
        <v>172</v>
      </c>
      <c r="F99" s="76"/>
      <c r="G99" s="76"/>
      <c r="H99" s="76"/>
      <c r="I99" s="76"/>
      <c r="J99" s="76"/>
      <c r="K99" s="76"/>
      <c r="L99" s="82"/>
      <c r="M99" s="22"/>
      <c r="N99" s="22"/>
      <c r="O99" s="22"/>
      <c r="P99" s="36"/>
      <c r="Q99" s="22"/>
      <c r="R99" s="22"/>
      <c r="S99" s="116"/>
      <c r="U99" s="208"/>
    </row>
    <row r="100" spans="1:21" ht="13.15" customHeight="1" x14ac:dyDescent="0.2">
      <c r="A100" s="115"/>
      <c r="C100" s="261"/>
      <c r="D100" s="262"/>
      <c r="E100" s="124" t="s">
        <v>191</v>
      </c>
      <c r="F100" s="77"/>
      <c r="G100" s="66"/>
      <c r="H100" s="78"/>
      <c r="I100" s="79"/>
      <c r="J100" s="79"/>
      <c r="K100" s="79"/>
      <c r="L100" s="72"/>
      <c r="M100" s="22"/>
      <c r="N100" s="22"/>
      <c r="O100" s="22"/>
      <c r="P100" s="36"/>
      <c r="Q100" s="22"/>
      <c r="R100" s="22"/>
      <c r="S100" s="116"/>
      <c r="U100" s="208"/>
    </row>
    <row r="101" spans="1:21" ht="13.15" customHeight="1" x14ac:dyDescent="0.2">
      <c r="A101" s="115"/>
      <c r="C101" s="261"/>
      <c r="D101" s="262"/>
      <c r="E101" s="65" t="s">
        <v>173</v>
      </c>
      <c r="F101" s="65"/>
      <c r="G101" s="65"/>
      <c r="H101" s="65"/>
      <c r="I101" s="65"/>
      <c r="J101" s="65"/>
      <c r="K101" s="65"/>
      <c r="L101" s="72"/>
      <c r="M101" s="22"/>
      <c r="N101" s="22"/>
      <c r="O101" s="22"/>
      <c r="P101" s="36"/>
      <c r="Q101" s="22"/>
      <c r="R101" s="22"/>
      <c r="S101" s="116"/>
      <c r="U101" s="208"/>
    </row>
    <row r="102" spans="1:21" ht="13.15" customHeight="1" thickBot="1" x14ac:dyDescent="0.25">
      <c r="A102" s="117"/>
      <c r="B102" s="91"/>
      <c r="C102" s="286"/>
      <c r="D102" s="287"/>
      <c r="E102" s="84" t="s">
        <v>74</v>
      </c>
      <c r="F102" s="83"/>
      <c r="G102" s="83"/>
      <c r="H102" s="83" t="s">
        <v>174</v>
      </c>
      <c r="I102" s="85"/>
      <c r="J102" s="86"/>
      <c r="K102" s="288" t="s">
        <v>117</v>
      </c>
      <c r="L102" s="289"/>
      <c r="M102" s="92"/>
      <c r="N102" s="92"/>
      <c r="O102" s="92"/>
      <c r="P102" s="83"/>
      <c r="Q102" s="92"/>
      <c r="R102" s="92"/>
      <c r="S102" s="118"/>
      <c r="U102" s="208"/>
    </row>
    <row r="103" spans="1:21" ht="13.15" customHeight="1" thickTop="1" x14ac:dyDescent="0.2">
      <c r="A103" s="21"/>
      <c r="B103" s="21"/>
      <c r="C103" s="21"/>
      <c r="D103" s="21"/>
      <c r="E103" s="21"/>
      <c r="F103" s="21"/>
      <c r="G103" s="21"/>
      <c r="H103" s="21"/>
      <c r="I103" s="21"/>
      <c r="J103" s="21"/>
      <c r="K103" s="21"/>
      <c r="L103" s="21"/>
      <c r="M103" s="21"/>
      <c r="N103" s="21"/>
      <c r="O103" s="21"/>
      <c r="P103" s="21"/>
      <c r="Q103" s="21"/>
      <c r="R103" s="21"/>
      <c r="U103" s="208"/>
    </row>
    <row r="104" spans="1:21" ht="13.15" customHeight="1" x14ac:dyDescent="0.2">
      <c r="A104" s="21"/>
      <c r="B104" s="21"/>
      <c r="C104" s="21"/>
      <c r="D104" s="21"/>
      <c r="F104" s="21"/>
      <c r="G104" s="21"/>
      <c r="H104" s="21"/>
      <c r="I104" s="21"/>
      <c r="J104" s="21"/>
      <c r="K104" s="21"/>
      <c r="L104" s="21"/>
      <c r="M104" s="21"/>
      <c r="N104" s="21"/>
      <c r="O104" s="21"/>
      <c r="P104" s="21"/>
      <c r="Q104" s="21"/>
      <c r="R104" s="21"/>
      <c r="U104" s="208"/>
    </row>
    <row r="105" spans="1:21" ht="13.15" customHeight="1" x14ac:dyDescent="0.2">
      <c r="A105" s="21"/>
      <c r="B105" s="21"/>
      <c r="C105" s="21"/>
      <c r="D105" s="21"/>
      <c r="E105" s="21"/>
      <c r="F105" s="21"/>
      <c r="G105" s="21"/>
      <c r="H105" s="21"/>
      <c r="I105" s="21"/>
      <c r="J105" s="21"/>
      <c r="K105" s="21"/>
      <c r="L105" s="21"/>
      <c r="M105" s="21"/>
      <c r="N105" s="21"/>
      <c r="O105" s="21"/>
      <c r="P105" s="21"/>
      <c r="Q105" s="21"/>
      <c r="R105" s="21"/>
      <c r="U105" s="208"/>
    </row>
    <row r="106" spans="1:21" ht="13.15" customHeight="1" x14ac:dyDescent="0.2">
      <c r="A106" s="21"/>
      <c r="B106" s="21"/>
      <c r="C106" s="21"/>
      <c r="D106" s="21"/>
      <c r="E106" s="21"/>
      <c r="F106" s="21"/>
      <c r="G106" s="21"/>
      <c r="H106" s="21"/>
      <c r="I106" s="21"/>
      <c r="J106" s="21"/>
      <c r="K106" s="21"/>
      <c r="L106" s="21"/>
      <c r="M106" s="21"/>
      <c r="N106" s="21"/>
      <c r="O106" s="21"/>
      <c r="P106" s="21"/>
      <c r="Q106" s="21"/>
      <c r="R106" s="21"/>
      <c r="U106" s="208"/>
    </row>
    <row r="107" spans="1:21" ht="13.15" customHeight="1" x14ac:dyDescent="0.2">
      <c r="A107" s="21"/>
      <c r="B107" s="21"/>
      <c r="C107" s="21"/>
      <c r="D107" s="21"/>
      <c r="E107" s="21"/>
      <c r="F107" s="21"/>
      <c r="G107" s="21"/>
      <c r="H107" s="21"/>
      <c r="I107" s="21"/>
      <c r="J107" s="21"/>
      <c r="K107" s="21"/>
      <c r="L107" s="21"/>
      <c r="M107" s="21"/>
      <c r="N107" s="21"/>
      <c r="O107" s="21"/>
      <c r="P107" s="21"/>
      <c r="Q107" s="21"/>
      <c r="R107" s="21"/>
      <c r="U107" s="187"/>
    </row>
    <row r="108" spans="1:21" ht="13.15" customHeight="1" x14ac:dyDescent="0.2">
      <c r="U108" s="187"/>
    </row>
    <row r="109" spans="1:21" ht="13.15" customHeight="1" x14ac:dyDescent="0.2">
      <c r="U109" s="187"/>
    </row>
    <row r="110" spans="1:21" ht="13.15" customHeight="1" x14ac:dyDescent="0.2">
      <c r="U110" s="187"/>
    </row>
    <row r="111" spans="1:21" ht="13.15" customHeight="1" x14ac:dyDescent="0.2">
      <c r="U111" s="187"/>
    </row>
  </sheetData>
  <sheetProtection algorithmName="SHA-512" hashValue="g/wtdulyPPEwyvKTJFRhM7vUVPoH3hZQCnlurOJyQFQxkkzjLgqAnIWSoZ/QmH608UGAJr8Zr5OQU6ylskIDCQ==" saltValue="5kI2/vnawg12M5hg4XgLSA==" spinCount="100000" sheet="1" selectLockedCells="1"/>
  <mergeCells count="77">
    <mergeCell ref="C99:D102"/>
    <mergeCell ref="K102:L102"/>
    <mergeCell ref="O95:Q95"/>
    <mergeCell ref="E95:L95"/>
    <mergeCell ref="C95:D95"/>
    <mergeCell ref="D69:J69"/>
    <mergeCell ref="D40:J40"/>
    <mergeCell ref="H77:I77"/>
    <mergeCell ref="I80:J80"/>
    <mergeCell ref="E81:H81"/>
    <mergeCell ref="E80:H80"/>
    <mergeCell ref="I81:J81"/>
    <mergeCell ref="C85:D91"/>
    <mergeCell ref="J77:L77"/>
    <mergeCell ref="K78:L78"/>
    <mergeCell ref="K88:Q88"/>
    <mergeCell ref="E89:Q90"/>
    <mergeCell ref="E88:J88"/>
    <mergeCell ref="M91:Q91"/>
    <mergeCell ref="K81:L81"/>
    <mergeCell ref="E91:L91"/>
    <mergeCell ref="E87:Q87"/>
    <mergeCell ref="E85:M85"/>
    <mergeCell ref="M81:N81"/>
    <mergeCell ref="I33:J34"/>
    <mergeCell ref="G58:Q58"/>
    <mergeCell ref="O37:P37"/>
    <mergeCell ref="O35:P35"/>
    <mergeCell ref="O36:P36"/>
    <mergeCell ref="D35:H35"/>
    <mergeCell ref="I36:J36"/>
    <mergeCell ref="M33:N34"/>
    <mergeCell ref="D33:H34"/>
    <mergeCell ref="I35:J35"/>
    <mergeCell ref="M35:N35"/>
    <mergeCell ref="D41:P43"/>
    <mergeCell ref="D36:H36"/>
    <mergeCell ref="A4:J4"/>
    <mergeCell ref="K4:L4"/>
    <mergeCell ref="G11:Q11"/>
    <mergeCell ref="E12:H12"/>
    <mergeCell ref="A5:R5"/>
    <mergeCell ref="A6:S6"/>
    <mergeCell ref="C7:Q8"/>
    <mergeCell ref="F10:J10"/>
    <mergeCell ref="C28:P28"/>
    <mergeCell ref="H21:Q21"/>
    <mergeCell ref="K80:L80"/>
    <mergeCell ref="E86:Q86"/>
    <mergeCell ref="M36:N36"/>
    <mergeCell ref="K36:L36"/>
    <mergeCell ref="D70:P73"/>
    <mergeCell ref="M80:N80"/>
    <mergeCell ref="M79:N79"/>
    <mergeCell ref="F79:L79"/>
    <mergeCell ref="K67:L67"/>
    <mergeCell ref="I67:J67"/>
    <mergeCell ref="G67:H67"/>
    <mergeCell ref="E67:F67"/>
    <mergeCell ref="H78:I78"/>
    <mergeCell ref="K33:L34"/>
    <mergeCell ref="H1:K1"/>
    <mergeCell ref="L1:M1"/>
    <mergeCell ref="M37:N37"/>
    <mergeCell ref="K37:L37"/>
    <mergeCell ref="I37:J37"/>
    <mergeCell ref="D37:H37"/>
    <mergeCell ref="K35:L35"/>
    <mergeCell ref="A2:S3"/>
    <mergeCell ref="I23:J23"/>
    <mergeCell ref="K23:P23"/>
    <mergeCell ref="E23:H23"/>
    <mergeCell ref="C14:M14"/>
    <mergeCell ref="N14:O14"/>
    <mergeCell ref="O33:P34"/>
    <mergeCell ref="M25:P25"/>
    <mergeCell ref="G25:J25"/>
  </mergeCells>
  <conditionalFormatting sqref="C99">
    <cfRule type="cellIs" dxfId="0" priority="1" operator="equal">
      <formula>$B$96</formula>
    </cfRule>
  </conditionalFormatting>
  <dataValidations count="4">
    <dataValidation type="list" allowBlank="1" showInputMessage="1" showErrorMessage="1" sqref="L1:M1" xr:uid="{18241224-325F-4D00-B344-CAABF207C488}">
      <formula1>$T$1:$T$4</formula1>
    </dataValidation>
    <dataValidation type="list" allowBlank="1" showInputMessage="1" showErrorMessage="1" sqref="N14" xr:uid="{613E4BEC-5F4A-4C22-AA20-A2A5EB284489}">
      <formula1>$W$1:$W$3</formula1>
    </dataValidation>
    <dataValidation type="list" allowBlank="1" showInputMessage="1" showErrorMessage="1" sqref="L47 L49 L51" xr:uid="{44821F03-9BB2-4C0D-BB58-558631F890B0}">
      <formula1>$V$2:$V$21</formula1>
    </dataValidation>
    <dataValidation type="list" allowBlank="1" showInputMessage="1" showErrorMessage="1" sqref="L63" xr:uid="{EF0632F7-05BE-403A-B523-707C94659CD7}">
      <formula1>$U$2:$U$52</formula1>
    </dataValidation>
  </dataValidations>
  <hyperlinks>
    <hyperlink ref="K102" r:id="rId1" xr:uid="{2988A40C-7CB6-4333-A8C2-158DBB7EBE19}"/>
    <hyperlink ref="K88" r:id="rId2"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3F84124E-436F-40CD-B259-7171D79A0D6F}"/>
    <hyperlink ref="M91" r:id="rId3" xr:uid="{BCCA608C-2CDC-44DD-86B9-AD4A36A37714}"/>
  </hyperlinks>
  <printOptions horizontalCentered="1" verticalCentered="1"/>
  <pageMargins left="0.19685039370078741" right="0.19685039370078741" top="0" bottom="0.19685039370078741" header="0" footer="0"/>
  <pageSetup orientation="portrait" r:id="rId4"/>
  <rowBreaks count="1" manualBreakCount="1">
    <brk id="56" max="18"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5E0B0-526E-4F72-9714-067E1E642CC9}">
  <dimension ref="A1:P41"/>
  <sheetViews>
    <sheetView showGridLines="0" workbookViewId="0">
      <selection activeCell="L1" sqref="L1:M1"/>
    </sheetView>
  </sheetViews>
  <sheetFormatPr defaultColWidth="9.33203125" defaultRowHeight="12" customHeight="1" x14ac:dyDescent="0.2"/>
  <cols>
    <col min="1" max="1" width="38" style="39" customWidth="1"/>
    <col min="2" max="2" width="5.6640625" style="39" customWidth="1"/>
    <col min="3" max="3" width="11.33203125" style="3" customWidth="1"/>
    <col min="4" max="4" width="2.33203125" style="3" customWidth="1"/>
    <col min="5" max="5" width="28.5" style="3" bestFit="1" customWidth="1"/>
    <col min="6" max="6" width="2.83203125" style="3" customWidth="1"/>
    <col min="7" max="7" width="40.5" style="3" bestFit="1" customWidth="1"/>
    <col min="8" max="8" width="2" style="3" customWidth="1"/>
    <col min="9" max="9" width="19.1640625" style="3" bestFit="1" customWidth="1"/>
    <col min="10" max="10" width="2.33203125" style="3" customWidth="1"/>
    <col min="11" max="11" width="21.6640625" style="3" bestFit="1" customWidth="1"/>
    <col min="12" max="12" width="3.6640625" style="3" customWidth="1"/>
    <col min="13" max="13" width="14.5" style="3" bestFit="1" customWidth="1"/>
    <col min="14" max="14" width="5.33203125" style="3" customWidth="1"/>
    <col min="15" max="15" width="21.6640625" style="3" bestFit="1" customWidth="1"/>
    <col min="16" max="16384" width="9.33203125" style="3"/>
  </cols>
  <sheetData>
    <row r="1" spans="1:11" ht="12" customHeight="1" thickBot="1" x14ac:dyDescent="0.25">
      <c r="A1" s="38" t="str">
        <f>Movimentacao!$L$1</f>
        <v>Português</v>
      </c>
      <c r="E1" s="16" t="str">
        <f>IF($A$1="Português",E2,(IF($A$1="English",E3,(IF($A$1="Español",E4,(IF($A$1="Français",E5)))))))</f>
        <v>Data limite de Inscrição até:</v>
      </c>
      <c r="G1" s="16" t="str">
        <f>IF($A$1="Português",G2,(IF($A$1="English",G3,(IF($A$1="Español",G4,(IF($A$1="Français",G5)))))))</f>
        <v>REQUISIÇÃO DE MOVIMENTAÇÃO DE MATERIAIS</v>
      </c>
      <c r="I1" s="16" t="str">
        <f>IF($A$1="Português",I2,(IF($A$1="English",I3,(IF($A$1="Español",I4,(IF($A$1="Français",I5)))))))</f>
        <v>Peso:</v>
      </c>
      <c r="K1" s="16" t="str">
        <f>IF($A$1="Português",K2,IF($A$1="English",K3,IF($A$1="Español",K4,IF($A$1="Français",K5))))</f>
        <v>Dias úteis</v>
      </c>
    </row>
    <row r="2" spans="1:11" ht="12" customHeight="1" x14ac:dyDescent="0.2">
      <c r="A2" s="141" t="s">
        <v>249</v>
      </c>
      <c r="B2" s="142"/>
      <c r="C2" s="143"/>
      <c r="E2" s="36" t="s">
        <v>215</v>
      </c>
      <c r="F2" s="41"/>
      <c r="G2" s="4" t="s">
        <v>219</v>
      </c>
      <c r="I2" s="3" t="s">
        <v>2</v>
      </c>
      <c r="K2" s="3" t="s">
        <v>150</v>
      </c>
    </row>
    <row r="3" spans="1:11" ht="12" customHeight="1" thickBot="1" x14ac:dyDescent="0.25">
      <c r="A3" s="144" t="s">
        <v>240</v>
      </c>
      <c r="B3" s="145"/>
      <c r="C3" s="146">
        <v>45723</v>
      </c>
      <c r="E3" s="36" t="s">
        <v>216</v>
      </c>
      <c r="F3" s="42"/>
      <c r="G3" s="3" t="s">
        <v>220</v>
      </c>
      <c r="I3" s="3" t="s">
        <v>5</v>
      </c>
      <c r="K3" s="3" t="s">
        <v>151</v>
      </c>
    </row>
    <row r="4" spans="1:11" ht="12" customHeight="1" thickBot="1" x14ac:dyDescent="0.25">
      <c r="A4" s="147" t="s">
        <v>205</v>
      </c>
      <c r="B4" s="148">
        <v>161</v>
      </c>
      <c r="C4" s="149">
        <f>IF($C$8=0,"0",IF(B4=0,"0",$C$8-B4))</f>
        <v>45567</v>
      </c>
      <c r="E4" s="36" t="s">
        <v>217</v>
      </c>
      <c r="F4" s="42"/>
      <c r="G4" s="3" t="s">
        <v>221</v>
      </c>
      <c r="I4" s="3" t="s">
        <v>2</v>
      </c>
      <c r="K4" s="3" t="s">
        <v>153</v>
      </c>
    </row>
    <row r="5" spans="1:11" ht="12" customHeight="1" x14ac:dyDescent="0.2">
      <c r="A5" s="150" t="s">
        <v>223</v>
      </c>
      <c r="B5" s="151">
        <v>161</v>
      </c>
      <c r="C5" s="149">
        <f>IF($C$8=0,"0",IF(B5=0,"0",$C$8-B5))</f>
        <v>45567</v>
      </c>
      <c r="E5" s="36" t="s">
        <v>218</v>
      </c>
      <c r="F5" s="41"/>
      <c r="G5" s="3" t="s">
        <v>222</v>
      </c>
      <c r="I5" s="3" t="s">
        <v>92</v>
      </c>
      <c r="K5" s="3" t="s">
        <v>152</v>
      </c>
    </row>
    <row r="6" spans="1:11" ht="12" customHeight="1" x14ac:dyDescent="0.2">
      <c r="A6" s="152" t="s">
        <v>224</v>
      </c>
      <c r="B6" s="153">
        <v>30</v>
      </c>
      <c r="C6" s="149">
        <f>IF($C$3=0,"0",IF(B6=0,"0",$C$3-B6))</f>
        <v>45693</v>
      </c>
      <c r="E6" s="16" t="str">
        <f>IF($A$1="Português",E7,(IF($A$1="English",E8,(IF($A$1="Español",E9,(IF($A$1="Français",E10)))))))</f>
        <v>Enviar para:</v>
      </c>
      <c r="G6" s="16" t="str">
        <f>IF($A$1="Português",G7,(IF($A$1="English",G8,(IF($A$1="Español",G9,(IF($A$1="Français",G10)))))))</f>
        <v>EMPILHADOR CONVENCIONAL DE 2,5 TONS</v>
      </c>
      <c r="I6" s="16" t="str">
        <f>IF($A$1="Português",I7,(IF($A$1="English",I8,(IF($A$1="Español",I9,(IF($A$1="Français",I10)))))))</f>
        <v>Largura:</v>
      </c>
      <c r="K6" s="16" t="str">
        <f>IF($A$1="Português",K7,(IF($A$1="English",K8,(IF($A$1="Español",K9,(IF($A$1="Français",K10)))))))</f>
        <v>Sábados</v>
      </c>
    </row>
    <row r="7" spans="1:11" ht="12" customHeight="1" x14ac:dyDescent="0.2">
      <c r="A7" s="154" t="s">
        <v>241</v>
      </c>
      <c r="B7" s="153">
        <v>20</v>
      </c>
      <c r="C7" s="149">
        <f>IF($C$3=0,"0",IF(B7=0,"0",$C$3-B7))</f>
        <v>45703</v>
      </c>
      <c r="E7" s="62" t="s">
        <v>157</v>
      </c>
      <c r="G7" s="3" t="s">
        <v>71</v>
      </c>
      <c r="I7" s="3" t="s">
        <v>9</v>
      </c>
      <c r="K7" s="3" t="s">
        <v>154</v>
      </c>
    </row>
    <row r="8" spans="1:11" ht="12" customHeight="1" x14ac:dyDescent="0.2">
      <c r="A8" s="155" t="s">
        <v>143</v>
      </c>
      <c r="B8" s="156"/>
      <c r="C8" s="157">
        <v>45728</v>
      </c>
      <c r="E8" s="62" t="s">
        <v>158</v>
      </c>
      <c r="G8" s="3" t="s">
        <v>72</v>
      </c>
      <c r="I8" s="3" t="s">
        <v>12</v>
      </c>
      <c r="K8" s="3" t="s">
        <v>155</v>
      </c>
    </row>
    <row r="9" spans="1:11" ht="12" customHeight="1" x14ac:dyDescent="0.2">
      <c r="A9" s="155" t="s">
        <v>144</v>
      </c>
      <c r="B9" s="158">
        <v>1.5</v>
      </c>
      <c r="C9" s="149">
        <f>IF($C$8=0,"0",IF(B9=0,"0",$C$8-B9))</f>
        <v>45726.5</v>
      </c>
      <c r="E9" s="62" t="s">
        <v>159</v>
      </c>
      <c r="G9" s="3" t="s">
        <v>73</v>
      </c>
      <c r="I9" s="3" t="s">
        <v>16</v>
      </c>
      <c r="K9" s="3" t="s">
        <v>154</v>
      </c>
    </row>
    <row r="10" spans="1:11" ht="12" customHeight="1" thickBot="1" x14ac:dyDescent="0.25">
      <c r="A10" s="147" t="s">
        <v>242</v>
      </c>
      <c r="B10" s="159">
        <v>1</v>
      </c>
      <c r="C10" s="149">
        <f>IF($C$8=0,"0",IF(B10=0,"0",$C$8-B10))</f>
        <v>45727</v>
      </c>
      <c r="E10" s="62" t="s">
        <v>160</v>
      </c>
      <c r="G10" s="3" t="s">
        <v>86</v>
      </c>
      <c r="I10" s="3" t="s">
        <v>93</v>
      </c>
      <c r="K10" s="3" t="s">
        <v>156</v>
      </c>
    </row>
    <row r="11" spans="1:11" ht="12" customHeight="1" thickBot="1" x14ac:dyDescent="0.25">
      <c r="A11" s="160" t="s">
        <v>243</v>
      </c>
      <c r="B11" s="161">
        <f>C11-C8+1</f>
        <v>5</v>
      </c>
      <c r="C11" s="162">
        <v>45732</v>
      </c>
      <c r="E11" s="16" t="str">
        <f>IF($A$1="Português",E12,(IF($A$1="English",E13,(IF($A$1="Español",E14,(IF($A$1="Français",E15)))))))</f>
        <v>GRUAS</v>
      </c>
      <c r="G11" s="16" t="str">
        <f>IF($A$1="Português",G12,(IF($A$1="English",G13,(IF($A$1="Español",G14,(IF($A$1="Français",G15)))))))</f>
        <v>Finalidade da utilização</v>
      </c>
      <c r="I11" s="16" t="str">
        <f>IF($A$1="Português",I12,(IF($A$1="English",I13,(IF($A$1="Español",I14,(IF($A$1="Français",I15)))))))</f>
        <v>Altura:</v>
      </c>
      <c r="K11" s="16" t="str">
        <f>IF($A$1="Português",K12,(IF($A$1="English",K13,(IF($A$1="Español",K14,(IF($A$1="Français",K15)))))))</f>
        <v>Domingos e Feriados</v>
      </c>
    </row>
    <row r="12" spans="1:11" ht="12" customHeight="1" x14ac:dyDescent="0.2">
      <c r="A12" s="163" t="s">
        <v>244</v>
      </c>
      <c r="B12" s="164">
        <v>1</v>
      </c>
      <c r="C12" s="149">
        <f>IF(C11=0,"0",$C$11+$B$12)</f>
        <v>45733</v>
      </c>
      <c r="E12" s="3" t="s">
        <v>10</v>
      </c>
      <c r="G12" s="5" t="s">
        <v>50</v>
      </c>
      <c r="I12" s="3" t="s">
        <v>21</v>
      </c>
      <c r="K12" s="3" t="s">
        <v>24</v>
      </c>
    </row>
    <row r="13" spans="1:11" ht="12" customHeight="1" x14ac:dyDescent="0.2">
      <c r="A13" s="163" t="s">
        <v>145</v>
      </c>
      <c r="B13" s="165"/>
      <c r="C13" s="162">
        <v>45734</v>
      </c>
      <c r="E13" s="3" t="s">
        <v>14</v>
      </c>
      <c r="G13" s="3" t="s">
        <v>52</v>
      </c>
      <c r="I13" s="3" t="s">
        <v>23</v>
      </c>
      <c r="K13" s="3" t="s">
        <v>27</v>
      </c>
    </row>
    <row r="14" spans="1:11" ht="12" customHeight="1" x14ac:dyDescent="0.2">
      <c r="A14" s="166" t="s">
        <v>190</v>
      </c>
      <c r="B14" s="167"/>
      <c r="C14" s="168">
        <v>6.5</v>
      </c>
      <c r="E14" s="3" t="s">
        <v>18</v>
      </c>
      <c r="G14" s="5" t="s">
        <v>54</v>
      </c>
      <c r="I14" s="3" t="s">
        <v>21</v>
      </c>
      <c r="K14" s="3" t="s">
        <v>28</v>
      </c>
    </row>
    <row r="15" spans="1:11" ht="12" customHeight="1" thickBot="1" x14ac:dyDescent="0.25">
      <c r="A15" s="169" t="s">
        <v>206</v>
      </c>
      <c r="B15" s="170">
        <v>10</v>
      </c>
      <c r="C15" s="171">
        <v>3.25</v>
      </c>
      <c r="E15" s="3" t="s">
        <v>84</v>
      </c>
      <c r="G15" s="3" t="s">
        <v>87</v>
      </c>
      <c r="I15" s="3" t="s">
        <v>94</v>
      </c>
      <c r="K15" s="3" t="s">
        <v>88</v>
      </c>
    </row>
    <row r="16" spans="1:11" ht="12" customHeight="1" x14ac:dyDescent="0.2">
      <c r="E16" s="16" t="str">
        <f>IF($A$1="Português",E17,(IF($A$1="English",E18,(IF($A$1="Español",E19,(IF($A$1="Français",E20)))))))</f>
        <v>EMPILHADORES</v>
      </c>
      <c r="G16" s="16" t="str">
        <f>IF($A$1="Português",G17,(IF($A$1="English",G18,(IF($A$1="Español",G19,(IF($A$1="Français",G20)))))))</f>
        <v>IVA (ler Normas)</v>
      </c>
      <c r="I16" s="16" t="str">
        <f>IF($A$1="Português",I17,(IF($A$1="English",I18,(IF($A$1="Español",I19,(IF($A$1="Français",I20)))))))</f>
        <v>Comprimento:</v>
      </c>
      <c r="K16" s="16" t="str">
        <f>IF($A$1="Português",K17,(IF($A$1="English",K18,(IF($A$1="Español",K19,(IF($A$1="Français",K20)))))))</f>
        <v>Data de utilização</v>
      </c>
    </row>
    <row r="17" spans="1:16" ht="12" customHeight="1" x14ac:dyDescent="0.2">
      <c r="A17" s="16" t="str">
        <f>IF($A$1="Português",A18,(IF($A$1="English",A19,(IF($A$1="Español",A20,(IF($A$1="Français",A21)))))))</f>
        <v>12 a 16 de Março de 2025</v>
      </c>
      <c r="C17" s="16" t="str">
        <f>IF($A$1="Português",C18,(IF($A$1="English",C19,(IF($A$1="Español",C20,(IF($A$1="Français",C21)))))))</f>
        <v>Nº Horas</v>
      </c>
      <c r="E17" s="3" t="s">
        <v>1</v>
      </c>
      <c r="G17" s="41" t="s">
        <v>207</v>
      </c>
      <c r="I17" s="3" t="s">
        <v>31</v>
      </c>
      <c r="K17" s="3" t="s">
        <v>41</v>
      </c>
    </row>
    <row r="18" spans="1:16" ht="12" customHeight="1" x14ac:dyDescent="0.2">
      <c r="A18" s="172" t="s">
        <v>245</v>
      </c>
      <c r="C18" s="3" t="s">
        <v>48</v>
      </c>
      <c r="E18" s="3" t="s">
        <v>4</v>
      </c>
      <c r="G18" s="41" t="s">
        <v>208</v>
      </c>
      <c r="I18" s="3" t="s">
        <v>33</v>
      </c>
      <c r="K18" s="3" t="s">
        <v>42</v>
      </c>
    </row>
    <row r="19" spans="1:16" ht="12" customHeight="1" x14ac:dyDescent="0.2">
      <c r="A19" s="173" t="s">
        <v>246</v>
      </c>
      <c r="B19" s="61"/>
      <c r="C19" s="6" t="s">
        <v>49</v>
      </c>
      <c r="E19" s="3" t="s">
        <v>7</v>
      </c>
      <c r="G19" s="41" t="s">
        <v>209</v>
      </c>
      <c r="I19" s="3" t="s">
        <v>37</v>
      </c>
      <c r="K19" s="5" t="s">
        <v>44</v>
      </c>
    </row>
    <row r="20" spans="1:16" s="5" customFormat="1" ht="12" customHeight="1" x14ac:dyDescent="0.2">
      <c r="A20" s="173" t="s">
        <v>247</v>
      </c>
      <c r="B20" s="39"/>
      <c r="C20" s="3" t="s">
        <v>48</v>
      </c>
      <c r="E20" s="3" t="s">
        <v>85</v>
      </c>
      <c r="F20" s="3"/>
      <c r="G20" s="1" t="s">
        <v>210</v>
      </c>
      <c r="I20" s="3" t="s">
        <v>95</v>
      </c>
      <c r="K20" s="5" t="s">
        <v>90</v>
      </c>
      <c r="O20" s="3"/>
      <c r="P20" s="3"/>
    </row>
    <row r="21" spans="1:16" ht="12" customHeight="1" x14ac:dyDescent="0.2">
      <c r="A21" s="1" t="s">
        <v>248</v>
      </c>
      <c r="C21" s="23" t="s">
        <v>78</v>
      </c>
      <c r="E21" s="16" t="str">
        <f>IF($A$1="Português",E22,(IF($A$1="English",E23,(IF($A$1="Español",E24,(IF($A$1="Français",E25)))))))</f>
        <v>Campos Obrigatórios</v>
      </c>
      <c r="F21" s="5"/>
      <c r="G21" s="16" t="str">
        <f>IF($A$1="Português",G22,(IF($A$1="English",G23,(IF($A$1="Español",G24,(IF($A$1="Français",G25)))))))</f>
        <v>Restante Pagamento até:</v>
      </c>
      <c r="I21" s="16" t="str">
        <f>IF($A$1="Português",I22,(IF($A$1="English",I23,(IF($A$1="Español",I24,(IF($A$1="Français",I25)))))))</f>
        <v>Quant.</v>
      </c>
      <c r="K21" s="16" t="str">
        <f>IF($A$1="Português",K22,(IF($A$1="English",K23,(IF($A$1="Español",K24,(IF($A$1="Français",K25)))))))</f>
        <v>Hora de início</v>
      </c>
    </row>
    <row r="22" spans="1:16" ht="12" customHeight="1" x14ac:dyDescent="0.2">
      <c r="A22" s="16" t="str">
        <f>IF($A$1="Português",A23,(IF($A$1="English",A24,(IF($A$1="Español",A25,(IF($A$1="Français",A26)))))))</f>
        <v>unid.</v>
      </c>
      <c r="C22" s="16" t="str">
        <f>IF($A$1="Português",C23,(IF($A$1="English",C24,(IF($A$1="Español",C25,(IF($A$1="Français",C26)))))))</f>
        <v>Assinatura:</v>
      </c>
      <c r="E22" s="41" t="s">
        <v>13</v>
      </c>
      <c r="G22" s="36" t="s">
        <v>192</v>
      </c>
      <c r="I22" s="6" t="s">
        <v>30</v>
      </c>
      <c r="K22" s="3" t="s">
        <v>97</v>
      </c>
    </row>
    <row r="23" spans="1:16" ht="12" customHeight="1" x14ac:dyDescent="0.2">
      <c r="A23" s="40" t="s">
        <v>35</v>
      </c>
      <c r="C23" s="3" t="s">
        <v>8</v>
      </c>
      <c r="E23" s="41" t="s">
        <v>17</v>
      </c>
      <c r="G23" s="36" t="s">
        <v>193</v>
      </c>
      <c r="I23" s="6" t="s">
        <v>32</v>
      </c>
      <c r="K23" s="3" t="s">
        <v>98</v>
      </c>
    </row>
    <row r="24" spans="1:16" ht="12" customHeight="1" x14ac:dyDescent="0.2">
      <c r="A24" s="3" t="s">
        <v>39</v>
      </c>
      <c r="C24" s="3" t="s">
        <v>11</v>
      </c>
      <c r="E24" s="41" t="s">
        <v>19</v>
      </c>
      <c r="G24" s="36" t="s">
        <v>194</v>
      </c>
      <c r="I24" s="6" t="s">
        <v>36</v>
      </c>
      <c r="K24" s="3" t="s">
        <v>99</v>
      </c>
    </row>
    <row r="25" spans="1:16" ht="12" customHeight="1" x14ac:dyDescent="0.2">
      <c r="A25" s="40" t="s">
        <v>35</v>
      </c>
      <c r="C25" s="3" t="s">
        <v>15</v>
      </c>
      <c r="E25" s="36" t="s">
        <v>118</v>
      </c>
      <c r="G25" s="36" t="s">
        <v>195</v>
      </c>
      <c r="I25" s="23" t="s">
        <v>79</v>
      </c>
      <c r="K25" s="3" t="s">
        <v>100</v>
      </c>
    </row>
    <row r="26" spans="1:16" ht="12" customHeight="1" x14ac:dyDescent="0.2">
      <c r="A26" s="3" t="s">
        <v>39</v>
      </c>
      <c r="C26" s="3" t="s">
        <v>11</v>
      </c>
      <c r="E26" s="16" t="str">
        <f>IF($A$1="Português",E27,(IF($A$1="English",E28,(IF($A$1="Español",E29,(IF($A$1="Français",E30)))))))</f>
        <v>Nome da Empresa Expositora:</v>
      </c>
      <c r="G26" s="16" t="str">
        <f>IF($A$1="Português",G27,(IF($A$1="English",G28,(IF($A$1="Español",G29,(IF($A$1="Français",G30)))))))</f>
        <v>GUARDA DE EMBALAGENS</v>
      </c>
      <c r="I26" s="16" t="str">
        <f>IF($A$1="Português",I27,(IF($A$1="English",I28,(IF($A$1="Español",I27,(IF($A$1="Français",I29)))))))</f>
        <v>Peso máximo</v>
      </c>
    </row>
    <row r="27" spans="1:16" ht="12" customHeight="1" x14ac:dyDescent="0.2">
      <c r="A27" s="16" t="str">
        <f>IF($A$1="Português",A28,(IF($A$1="English",A29,(IF($A$1="Español",A30,(IF($A$1="Français",A31)))))))</f>
        <v xml:space="preserve">   Hora(s)</v>
      </c>
      <c r="C27" s="16" t="str">
        <f>IF($A$1="Português",C28,(IF($A$1="English",C29,(IF($A$1="Español",C30,(IF($A$1="Français",C31)))))))</f>
        <v>Atenção!</v>
      </c>
      <c r="E27" s="40" t="s">
        <v>113</v>
      </c>
      <c r="G27" s="3" t="s">
        <v>34</v>
      </c>
      <c r="I27" s="5" t="s">
        <v>43</v>
      </c>
    </row>
    <row r="28" spans="1:16" ht="12" customHeight="1" x14ac:dyDescent="0.2">
      <c r="A28" s="6" t="s">
        <v>119</v>
      </c>
      <c r="C28" s="36" t="s">
        <v>161</v>
      </c>
      <c r="E28" s="1" t="s">
        <v>114</v>
      </c>
      <c r="G28" s="3" t="s">
        <v>38</v>
      </c>
      <c r="I28" s="7" t="s">
        <v>46</v>
      </c>
    </row>
    <row r="29" spans="1:16" ht="12" customHeight="1" x14ac:dyDescent="0.2">
      <c r="A29" s="6" t="s">
        <v>120</v>
      </c>
      <c r="C29" s="36" t="s">
        <v>162</v>
      </c>
      <c r="E29" s="40" t="s">
        <v>115</v>
      </c>
      <c r="G29" s="3" t="s">
        <v>40</v>
      </c>
      <c r="I29" s="3" t="s">
        <v>96</v>
      </c>
    </row>
    <row r="30" spans="1:16" ht="12" customHeight="1" x14ac:dyDescent="0.2">
      <c r="A30" s="6" t="s">
        <v>119</v>
      </c>
      <c r="C30" s="36" t="s">
        <v>163</v>
      </c>
      <c r="E30" s="1" t="s">
        <v>116</v>
      </c>
      <c r="G30" s="3" t="s">
        <v>89</v>
      </c>
      <c r="I30" s="50" t="str">
        <f>IF($A$1="Português",I31,(IF($A$1="English",I32,(IF($A$1="Español",I33,(IF($A$1="Français",I34,)))))))</f>
        <v>TOTAL DA REQUISIÇÃO</v>
      </c>
    </row>
    <row r="31" spans="1:16" ht="12" customHeight="1" x14ac:dyDescent="0.2">
      <c r="A31" s="6" t="s">
        <v>121</v>
      </c>
      <c r="C31" s="36" t="s">
        <v>162</v>
      </c>
      <c r="E31" s="16" t="str">
        <f>IF($A$1="Português",E32,(IF($A$1="English",E33,(IF($A$1="Español",E34,(IF($A$1="Français",E35)))))))</f>
        <v>Nº Contribuinte:</v>
      </c>
      <c r="G31" s="16" t="str">
        <f>IF($A$1="Português",G32,(IF($A$1="English",G33,(IF($A$1="Español",G34,(IF($A$1="Français",G35)))))))</f>
        <v>Duração da utilização</v>
      </c>
      <c r="I31" s="36" t="s">
        <v>139</v>
      </c>
    </row>
    <row r="32" spans="1:16" ht="12" customHeight="1" x14ac:dyDescent="0.2">
      <c r="A32" s="16" t="str">
        <f>IF($A$1="Português",A33,(IF($A$1="English",A34,(IF($A$1="Español",A35,(IF($A$1="Français",A36)))))))</f>
        <v>Data:</v>
      </c>
      <c r="C32" s="47" t="str">
        <f>IF($A$1="Português",C33,(IF($A$1="English",C34,(IF($A$1="Español",C35,(IF($A$1="Français",C36,)))))))</f>
        <v>Pais:</v>
      </c>
      <c r="E32" s="40" t="s">
        <v>25</v>
      </c>
      <c r="G32" s="3" t="s">
        <v>51</v>
      </c>
      <c r="I32" s="36" t="s">
        <v>140</v>
      </c>
    </row>
    <row r="33" spans="1:9" ht="12" customHeight="1" x14ac:dyDescent="0.2">
      <c r="A33" s="6" t="s">
        <v>20</v>
      </c>
      <c r="C33" s="2" t="s">
        <v>129</v>
      </c>
      <c r="E33" s="2" t="s">
        <v>105</v>
      </c>
      <c r="G33" s="3" t="s">
        <v>53</v>
      </c>
      <c r="I33" s="36" t="s">
        <v>141</v>
      </c>
    </row>
    <row r="34" spans="1:9" ht="12" customHeight="1" x14ac:dyDescent="0.2">
      <c r="A34" s="6" t="s">
        <v>22</v>
      </c>
      <c r="C34" s="2" t="s">
        <v>130</v>
      </c>
      <c r="E34" s="3" t="s">
        <v>29</v>
      </c>
      <c r="G34" s="3" t="s">
        <v>55</v>
      </c>
      <c r="I34" s="36" t="s">
        <v>142</v>
      </c>
    </row>
    <row r="35" spans="1:9" ht="12" customHeight="1" x14ac:dyDescent="0.2">
      <c r="A35" s="6" t="s">
        <v>26</v>
      </c>
      <c r="C35" s="2" t="s">
        <v>129</v>
      </c>
      <c r="E35" s="1" t="s">
        <v>76</v>
      </c>
      <c r="G35" s="3" t="s">
        <v>91</v>
      </c>
    </row>
    <row r="36" spans="1:9" ht="12" customHeight="1" x14ac:dyDescent="0.2">
      <c r="A36" s="6" t="s">
        <v>22</v>
      </c>
      <c r="C36" s="2" t="s">
        <v>131</v>
      </c>
      <c r="E36" s="47" t="str">
        <f>IF($A$1="Português",E37,IF($A$1="English",E38,IF($A$1="Español",E39,IF($A$1="Français",E40,))))</f>
        <v>Ler</v>
      </c>
    </row>
    <row r="37" spans="1:9" ht="12" customHeight="1" x14ac:dyDescent="0.2">
      <c r="A37" s="16" t="str">
        <f>IF($A$1="Português",A38,(IF($A$1="English",A39,(IF($A$1="Español",A40,(IF($A$1="Français",A41)))))))</f>
        <v>Valor</v>
      </c>
      <c r="E37" s="63" t="s">
        <v>164</v>
      </c>
    </row>
    <row r="38" spans="1:9" ht="12" customHeight="1" x14ac:dyDescent="0.2">
      <c r="A38" s="6" t="s">
        <v>45</v>
      </c>
      <c r="E38" s="63" t="s">
        <v>165</v>
      </c>
    </row>
    <row r="39" spans="1:9" ht="12" customHeight="1" x14ac:dyDescent="0.2">
      <c r="A39" s="6" t="s">
        <v>47</v>
      </c>
      <c r="E39" s="63" t="s">
        <v>166</v>
      </c>
    </row>
    <row r="40" spans="1:9" ht="12" customHeight="1" x14ac:dyDescent="0.2">
      <c r="A40" s="6" t="s">
        <v>45</v>
      </c>
      <c r="E40" s="63" t="s">
        <v>167</v>
      </c>
    </row>
    <row r="41" spans="1:9" ht="12" customHeight="1" x14ac:dyDescent="0.2">
      <c r="A41" s="23" t="s">
        <v>77</v>
      </c>
    </row>
  </sheetData>
  <sheetProtection selectLockedCells="1"/>
  <pageMargins left="0" right="0" top="0.74803149606299213" bottom="0" header="0.31496062992125984"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BB61-3A68-4D81-A696-3209DE794F12}">
  <dimension ref="A1:A72"/>
  <sheetViews>
    <sheetView showGridLines="0" workbookViewId="0">
      <selection activeCell="L1" sqref="L1:M1"/>
    </sheetView>
  </sheetViews>
  <sheetFormatPr defaultColWidth="15" defaultRowHeight="11.25" x14ac:dyDescent="0.2"/>
  <cols>
    <col min="1" max="1" width="165.33203125" style="5" customWidth="1"/>
    <col min="2" max="16384" width="15" style="5"/>
  </cols>
  <sheetData>
    <row r="1" spans="1:1" x14ac:dyDescent="0.2">
      <c r="A1" s="9" t="str">
        <f>Movimentacao!$L$1</f>
        <v>Português</v>
      </c>
    </row>
    <row r="2" spans="1:1" ht="12" x14ac:dyDescent="0.2">
      <c r="A2" s="49"/>
    </row>
    <row r="3" spans="1:1" x14ac:dyDescent="0.2">
      <c r="A3" s="8" t="str">
        <f>IF($A$1="Português",A4,(IF($A$1="English",A5,(IF($A$1="Español",A6,(IF($A$1="Français",A7)))))))</f>
        <v>Requisições durante a Montagem e Realização tem um AGRAVAMENTO de 30% e está sujeita à disponibilidade do produto</v>
      </c>
    </row>
    <row r="4" spans="1:1" x14ac:dyDescent="0.2">
      <c r="A4" s="55" t="s">
        <v>146</v>
      </c>
    </row>
    <row r="5" spans="1:1" x14ac:dyDescent="0.2">
      <c r="A5" s="56" t="s">
        <v>147</v>
      </c>
    </row>
    <row r="6" spans="1:1" x14ac:dyDescent="0.2">
      <c r="A6" s="55" t="s">
        <v>148</v>
      </c>
    </row>
    <row r="7" spans="1:1" x14ac:dyDescent="0.2">
      <c r="A7" s="57" t="s">
        <v>149</v>
      </c>
    </row>
    <row r="8" spans="1:1" ht="22.5" x14ac:dyDescent="0.2">
      <c r="A8" s="58" t="str">
        <f>IF($A$1="Português",A9,(IF($A$1="English",A10,(IF($A$1="Español",A11,(IF($A$1="Français",A12,)))))))</f>
        <v>A desistência de serviços solicitados só poderá ser feita até ao 4º dia antes do período de montagem, a partir desta data 
não haverá lugar à devolução do valor pago.</v>
      </c>
    </row>
    <row r="9" spans="1:1" ht="22.5" x14ac:dyDescent="0.2">
      <c r="A9" s="55" t="s">
        <v>211</v>
      </c>
    </row>
    <row r="10" spans="1:1" ht="22.5" x14ac:dyDescent="0.2">
      <c r="A10" s="56" t="s">
        <v>212</v>
      </c>
    </row>
    <row r="11" spans="1:1" ht="22.5" x14ac:dyDescent="0.2">
      <c r="A11" s="55" t="s">
        <v>213</v>
      </c>
    </row>
    <row r="12" spans="1:1" ht="22.5" x14ac:dyDescent="0.2">
      <c r="A12" s="59" t="s">
        <v>214</v>
      </c>
    </row>
    <row r="13" spans="1:1" x14ac:dyDescent="0.2">
      <c r="A13" s="43" t="str">
        <f>IF($A$1="Português",A14,(IF($A$1="English",A15,(IF($A$1="Español",A16,(IF($A$1="Français",A17,)))))))</f>
        <v xml:space="preserve">Se for uma REGIÃO AUTÓNOMA, indique qual:    (Aplica-se apenas às Empresas Portuguesas)   </v>
      </c>
    </row>
    <row r="14" spans="1:1" x14ac:dyDescent="0.2">
      <c r="A14" s="44" t="s">
        <v>132</v>
      </c>
    </row>
    <row r="15" spans="1:1" x14ac:dyDescent="0.2">
      <c r="A15" s="45" t="s">
        <v>126</v>
      </c>
    </row>
    <row r="16" spans="1:1" x14ac:dyDescent="0.2">
      <c r="A16" s="44" t="s">
        <v>127</v>
      </c>
    </row>
    <row r="17" spans="1:1" x14ac:dyDescent="0.2">
      <c r="A17" s="46" t="s">
        <v>128</v>
      </c>
    </row>
    <row r="18" spans="1:1" x14ac:dyDescent="0.2">
      <c r="A18" s="8" t="str">
        <f>IF($A$1="Português",A19,(IF($A$1="English",A20,(IF($A$1="Español",A21,(IF($A$1="Français",A22)))))))</f>
        <v>Aluguer de Grua: Serviço a Orçamentar, mediante a apresentação da seguinte informação:</v>
      </c>
    </row>
    <row r="19" spans="1:1" x14ac:dyDescent="0.2">
      <c r="A19" s="5" t="s">
        <v>56</v>
      </c>
    </row>
    <row r="20" spans="1:1" x14ac:dyDescent="0.2">
      <c r="A20" s="10" t="s">
        <v>57</v>
      </c>
    </row>
    <row r="21" spans="1:1" x14ac:dyDescent="0.2">
      <c r="A21" s="5" t="s">
        <v>58</v>
      </c>
    </row>
    <row r="22" spans="1:1" x14ac:dyDescent="0.2">
      <c r="A22" s="11" t="s">
        <v>80</v>
      </c>
    </row>
    <row r="23" spans="1:1" x14ac:dyDescent="0.2">
      <c r="A23" s="8" t="str">
        <f>IF($A$1="Português",A24,(IF($A$1="English",A25,(IF($A$1="Español",A26,(IF($A$1="Français",A27)))))))</f>
        <v>Tipo de equipamento a transportar:</v>
      </c>
    </row>
    <row r="24" spans="1:1" x14ac:dyDescent="0.2">
      <c r="A24" s="5" t="s">
        <v>59</v>
      </c>
    </row>
    <row r="25" spans="1:1" x14ac:dyDescent="0.2">
      <c r="A25" s="10" t="s">
        <v>60</v>
      </c>
    </row>
    <row r="26" spans="1:1" x14ac:dyDescent="0.2">
      <c r="A26" s="5" t="s">
        <v>61</v>
      </c>
    </row>
    <row r="27" spans="1:1" x14ac:dyDescent="0.2">
      <c r="A27" s="11" t="s">
        <v>81</v>
      </c>
    </row>
    <row r="28" spans="1:1" x14ac:dyDescent="0.2">
      <c r="A28" s="8" t="str">
        <f>IF($A$1="Português",A29,(IF($A$1="English",A30,(IF($A$1="Español",A31,(IF($A$1="Français",A32)))))))</f>
        <v>Outras necessidades de equipamento específico, para além da grua e respectivo operador</v>
      </c>
    </row>
    <row r="29" spans="1:1" x14ac:dyDescent="0.2">
      <c r="A29" s="5" t="s">
        <v>62</v>
      </c>
    </row>
    <row r="30" spans="1:1" x14ac:dyDescent="0.2">
      <c r="A30" s="12" t="s">
        <v>63</v>
      </c>
    </row>
    <row r="31" spans="1:1" x14ac:dyDescent="0.2">
      <c r="A31" s="5" t="s">
        <v>64</v>
      </c>
    </row>
    <row r="32" spans="1:1" x14ac:dyDescent="0.2">
      <c r="A32" s="11" t="s">
        <v>82</v>
      </c>
    </row>
    <row r="33" spans="1:1" x14ac:dyDescent="0.2">
      <c r="A33" s="8" t="str">
        <f>IF($A$1="Português",A34,(IF($A$1="English",A35,(IF($A$1="Español",A36,(IF($A$1="Français",A37)))))))</f>
        <v xml:space="preserve">Preencha o quadro, esta informação é essencial para o tratamento/processamento da vossa requisição. </v>
      </c>
    </row>
    <row r="34" spans="1:1" x14ac:dyDescent="0.2">
      <c r="A34" s="14" t="s">
        <v>65</v>
      </c>
    </row>
    <row r="35" spans="1:1" x14ac:dyDescent="0.2">
      <c r="A35" s="12" t="s">
        <v>66</v>
      </c>
    </row>
    <row r="36" spans="1:1" x14ac:dyDescent="0.2">
      <c r="A36" s="5" t="s">
        <v>67</v>
      </c>
    </row>
    <row r="37" spans="1:1" x14ac:dyDescent="0.2">
      <c r="A37" s="11" t="s">
        <v>83</v>
      </c>
    </row>
    <row r="38" spans="1:1" ht="33.75" x14ac:dyDescent="0.2">
      <c r="A38" s="8" t="str">
        <f>IF($A$1="Português",A39,(IF($A$1="English",A40,(IF($A$1="Español",A41,(IF($A$1="Français",A42)))))))</f>
        <v>CONDIÇÕES COMERCIAIS DE ALUGUER DE EMPILHADORES
Período minímo de cada contratação 1 hora.
A partir da 1ª hora, o tempo disponível poderá ser usado em fracções mínimas de 30 minutos.</v>
      </c>
    </row>
    <row r="39" spans="1:1" ht="33.75" x14ac:dyDescent="0.2">
      <c r="A39" s="4" t="s">
        <v>107</v>
      </c>
    </row>
    <row r="40" spans="1:1" ht="33.75" x14ac:dyDescent="0.2">
      <c r="A40" s="12" t="s">
        <v>108</v>
      </c>
    </row>
    <row r="41" spans="1:1" ht="33.75" x14ac:dyDescent="0.2">
      <c r="A41" s="4" t="s">
        <v>109</v>
      </c>
    </row>
    <row r="42" spans="1:1" ht="33.75" x14ac:dyDescent="0.2">
      <c r="A42" s="13" t="s">
        <v>110</v>
      </c>
    </row>
    <row r="43" spans="1:1" x14ac:dyDescent="0.2">
      <c r="A43" s="8" t="str">
        <f>IF($A$1="Português",A44,(IF($A$1="English",A45,(IF($A$1="Español",A46,(IF($A$1="Français",A47)))))))</f>
        <v>Movimentações de carga de peso superior a 2.500 Kg serão orçamentadas de acordo com as necessidades.</v>
      </c>
    </row>
    <row r="44" spans="1:1" x14ac:dyDescent="0.2">
      <c r="A44" s="5" t="s">
        <v>101</v>
      </c>
    </row>
    <row r="45" spans="1:1" x14ac:dyDescent="0.2">
      <c r="A45" s="12" t="s">
        <v>104</v>
      </c>
    </row>
    <row r="46" spans="1:1" x14ac:dyDescent="0.2">
      <c r="A46" s="4" t="s">
        <v>102</v>
      </c>
    </row>
    <row r="47" spans="1:1" x14ac:dyDescent="0.2">
      <c r="A47" s="13" t="s">
        <v>103</v>
      </c>
    </row>
    <row r="48" spans="1:1" x14ac:dyDescent="0.2">
      <c r="A48" s="8" t="str">
        <f>IF($A$1="Português",A49,(IF($A$1="English",A50,(IF($A$1="Español",A51,(IF($A$1="Français",A52)))))))</f>
        <v>CONDIÇÕES COMERCIAIS DE GUARDA DE EMBALAGENS</v>
      </c>
    </row>
    <row r="49" spans="1:1" x14ac:dyDescent="0.2">
      <c r="A49" s="15" t="s">
        <v>182</v>
      </c>
    </row>
    <row r="50" spans="1:1" x14ac:dyDescent="0.2">
      <c r="A50" s="12" t="s">
        <v>183</v>
      </c>
    </row>
    <row r="51" spans="1:1" x14ac:dyDescent="0.2">
      <c r="A51" s="4" t="s">
        <v>184</v>
      </c>
    </row>
    <row r="52" spans="1:1" x14ac:dyDescent="0.2">
      <c r="A52" s="13" t="s">
        <v>185</v>
      </c>
    </row>
    <row r="53" spans="1:1" ht="33.75" x14ac:dyDescent="0.2">
      <c r="A53" s="8" t="str">
        <f>IF($A$1="Português",A54,(IF($A$1="English",A55,(IF($A$1="Español",A56,(IF($A$1="Français",A57)))))))</f>
        <v>O preço do armazenamento considera todo o período do Evento (Montagem/Realização/Desmontagem). O número de m3 que irão ser armazenados serão objecto de confirmação no local, pelo que a requisição inicial e correspondente orçamento poderá sofrer eventuais ajustamentos.
Este serviço inclui recolha e entrega no stand.</v>
      </c>
    </row>
    <row r="54" spans="1:1" ht="33.75" x14ac:dyDescent="0.2">
      <c r="A54" s="15" t="s">
        <v>186</v>
      </c>
    </row>
    <row r="55" spans="1:1" ht="33.75" x14ac:dyDescent="0.2">
      <c r="A55" s="12" t="s">
        <v>187</v>
      </c>
    </row>
    <row r="56" spans="1:1" ht="33.75" x14ac:dyDescent="0.2">
      <c r="A56" s="4" t="s">
        <v>188</v>
      </c>
    </row>
    <row r="57" spans="1:1" ht="33.75" x14ac:dyDescent="0.2">
      <c r="A57" s="13" t="s">
        <v>189</v>
      </c>
    </row>
    <row r="58" spans="1:1" x14ac:dyDescent="0.2">
      <c r="A58" s="8" t="str">
        <f>IF($A$1="Português",A59,(IF($A$1="English",A60,(IF($A$1="Español",A61,(IF($A$1="Français",A62)))))))</f>
        <v>Pagamento a favor de:   LISBOA-FEIRAS CONGRESSOS E EVENTOS   (referência)</v>
      </c>
    </row>
    <row r="59" spans="1:1" x14ac:dyDescent="0.2">
      <c r="A59" s="17" t="s">
        <v>122</v>
      </c>
    </row>
    <row r="60" spans="1:1" x14ac:dyDescent="0.2">
      <c r="A60" s="18" t="s">
        <v>123</v>
      </c>
    </row>
    <row r="61" spans="1:1" x14ac:dyDescent="0.2">
      <c r="A61" s="17" t="s">
        <v>124</v>
      </c>
    </row>
    <row r="62" spans="1:1" x14ac:dyDescent="0.2">
      <c r="A62" s="37" t="s">
        <v>125</v>
      </c>
    </row>
    <row r="63" spans="1:1" x14ac:dyDescent="0.2">
      <c r="A63" s="8" t="str">
        <f>IF($A$1="Português",A64,(IF($A$1="English",A65,(IF($A$1="Español",A66,(IF($A$1="Français",A67)))))))</f>
        <v>(os dados recolhidos são facultados pelo titular no quadro das obrigações contratuais com a Lisboa-FCE e serão mantidos enquanto durar tal relação e para esse efeito)</v>
      </c>
    </row>
    <row r="64" spans="1:1" x14ac:dyDescent="0.2">
      <c r="A64" s="120" t="s">
        <v>178</v>
      </c>
    </row>
    <row r="65" spans="1:1" ht="22.5" x14ac:dyDescent="0.2">
      <c r="A65" s="121" t="s">
        <v>179</v>
      </c>
    </row>
    <row r="66" spans="1:1" x14ac:dyDescent="0.2">
      <c r="A66" s="122" t="s">
        <v>180</v>
      </c>
    </row>
    <row r="67" spans="1:1" x14ac:dyDescent="0.2">
      <c r="A67" s="37" t="s">
        <v>181</v>
      </c>
    </row>
    <row r="68" spans="1:1" x14ac:dyDescent="0.2">
      <c r="A68" s="8" t="str">
        <f>IF($A$1="Português",A69,(IF($A$1="English",A70,(IF($A$1="Español",A71,(IF($A$1="Français",A72)))))))</f>
        <v>Formulário de envio de documento comprovativo de pagamento:</v>
      </c>
    </row>
    <row r="69" spans="1:1" x14ac:dyDescent="0.2">
      <c r="A69" s="128" t="s">
        <v>196</v>
      </c>
    </row>
    <row r="70" spans="1:1" x14ac:dyDescent="0.2">
      <c r="A70" s="2" t="s">
        <v>197</v>
      </c>
    </row>
    <row r="71" spans="1:1" x14ac:dyDescent="0.2">
      <c r="A71" s="2" t="s">
        <v>198</v>
      </c>
    </row>
    <row r="72" spans="1:1" x14ac:dyDescent="0.2">
      <c r="A72" s="2" t="s">
        <v>199</v>
      </c>
    </row>
  </sheetData>
  <sheetProtection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2B109-3C8D-4B19-A3C8-C3DAEC1F7FA9}">
  <dimension ref="A1:A22"/>
  <sheetViews>
    <sheetView showGridLines="0" workbookViewId="0">
      <selection activeCell="L1" sqref="L1:M1"/>
    </sheetView>
  </sheetViews>
  <sheetFormatPr defaultRowHeight="12" x14ac:dyDescent="0.2"/>
  <cols>
    <col min="1" max="1" width="161.33203125" customWidth="1"/>
  </cols>
  <sheetData>
    <row r="1" spans="1:1" x14ac:dyDescent="0.2">
      <c r="A1" s="38" t="str">
        <f>Movimentacao!$L$1</f>
        <v>Português</v>
      </c>
    </row>
    <row r="3" spans="1:1" ht="33.75" x14ac:dyDescent="0.2">
      <c r="A3" s="43" t="str">
        <f>IF($A$1="Português",A4,IF($A$1="English",A5,IF($A$1="Español",A6,IF($A$1="Français",A7,))))</f>
        <v>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 / divulgação das mesmas.</v>
      </c>
    </row>
    <row r="4" spans="1:1" ht="33.75" x14ac:dyDescent="0.2">
      <c r="A4" s="17" t="s">
        <v>168</v>
      </c>
    </row>
    <row r="5" spans="1:1" ht="22.5" x14ac:dyDescent="0.2">
      <c r="A5" s="18" t="s">
        <v>169</v>
      </c>
    </row>
    <row r="6" spans="1:1" ht="33.75" x14ac:dyDescent="0.2">
      <c r="A6" s="17" t="s">
        <v>170</v>
      </c>
    </row>
    <row r="7" spans="1:1" ht="33.75" x14ac:dyDescent="0.2">
      <c r="A7" s="64" t="s">
        <v>171</v>
      </c>
    </row>
    <row r="8" spans="1:1" s="5" customFormat="1" ht="11.25" x14ac:dyDescent="0.2"/>
    <row r="9" spans="1:1" s="5" customFormat="1" ht="11.25" x14ac:dyDescent="0.2"/>
    <row r="10" spans="1:1" s="5" customFormat="1" ht="11.25" x14ac:dyDescent="0.2"/>
    <row r="11" spans="1:1" s="5" customFormat="1" ht="11.25" x14ac:dyDescent="0.2"/>
    <row r="12" spans="1:1" s="5" customFormat="1" ht="11.25" x14ac:dyDescent="0.2"/>
    <row r="13" spans="1:1" s="5" customFormat="1" ht="11.25" x14ac:dyDescent="0.2"/>
    <row r="14" spans="1:1" s="5" customFormat="1" ht="11.25" x14ac:dyDescent="0.2"/>
    <row r="15" spans="1:1" s="5" customFormat="1" ht="11.25" x14ac:dyDescent="0.2"/>
    <row r="16" spans="1:1" s="5" customFormat="1" ht="11.25" x14ac:dyDescent="0.2"/>
    <row r="17" s="5" customFormat="1" ht="11.25" x14ac:dyDescent="0.2"/>
    <row r="18" s="5" customFormat="1" ht="11.25" x14ac:dyDescent="0.2"/>
    <row r="19" s="5" customFormat="1" ht="11.25" x14ac:dyDescent="0.2"/>
    <row r="20" s="5" customFormat="1" ht="11.25" x14ac:dyDescent="0.2"/>
    <row r="21" s="5" customFormat="1" ht="11.25" x14ac:dyDescent="0.2"/>
    <row r="22" s="5" customFormat="1" ht="11.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Movimentacao</vt:lpstr>
      <vt:lpstr>T1</vt:lpstr>
      <vt:lpstr>T2</vt:lpstr>
      <vt:lpstr>L1</vt:lpstr>
      <vt:lpstr>Movimentacao!Print_Area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Olga Guido</cp:lastModifiedBy>
  <cp:lastPrinted>2024-07-02T16:17:40Z</cp:lastPrinted>
  <dcterms:created xsi:type="dcterms:W3CDTF">2013-09-17T11:02:11Z</dcterms:created>
  <dcterms:modified xsi:type="dcterms:W3CDTF">2024-07-09T18:11:19Z</dcterms:modified>
</cp:coreProperties>
</file>