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W:\Gab Apoio Cliente\zz_Boletins Feiras\05_BTL2025\2025\"/>
    </mc:Choice>
  </mc:AlternateContent>
  <xr:revisionPtr revIDLastSave="0" documentId="13_ncr:1_{1552A1D5-14EE-47E0-B2D9-BF6DC02C232F}" xr6:coauthVersionLast="47" xr6:coauthVersionMax="47" xr10:uidLastSave="{00000000-0000-0000-0000-000000000000}"/>
  <workbookProtection workbookAlgorithmName="SHA-512" workbookHashValue="i7bbGVAz/Zecy9/99Wy/aWrUZjDQIOSrs60Z0bRR0t0VjzpHu34EaplRJ6quS9qeMFls4wMtOAIDHFbuFVIJOA==" workbookSaltValue="3QkM6yFYzQ6awFt+SiZK5Q==" workbookSpinCount="100000" lockStructure="1"/>
  <bookViews>
    <workbookView xWindow="-120" yWindow="-120" windowWidth="20730" windowHeight="11160" tabRatio="610" xr2:uid="{ABCE3A6B-E607-4594-A3C6-A82006497063}"/>
  </bookViews>
  <sheets>
    <sheet name="Suspensões" sheetId="1" r:id="rId1"/>
    <sheet name="T1" sheetId="4" state="hidden" r:id="rId2"/>
    <sheet name="T2" sheetId="5" state="hidden" r:id="rId3"/>
  </sheets>
  <definedNames>
    <definedName name="_xlnm.Print_Area" localSheetId="0">Suspensões!$A$1:$S$112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4" l="1"/>
  <c r="B11" i="4"/>
  <c r="C10" i="4"/>
  <c r="C9" i="4"/>
  <c r="C7" i="4"/>
  <c r="C6" i="4"/>
  <c r="C5" i="4"/>
  <c r="C4" i="4"/>
  <c r="I93" i="1"/>
  <c r="H83" i="1"/>
  <c r="K4" i="1"/>
  <c r="I92" i="1"/>
  <c r="G60" i="1"/>
  <c r="N97" i="1"/>
  <c r="V2" i="1"/>
  <c r="V3" i="1"/>
  <c r="W1" i="1"/>
  <c r="J90" i="1"/>
  <c r="Q66" i="1"/>
  <c r="Q68" i="1"/>
  <c r="Q56" i="1"/>
  <c r="Q54" i="1"/>
  <c r="Q52" i="1"/>
  <c r="Q50" i="1"/>
  <c r="Q46" i="1"/>
  <c r="Q44" i="1"/>
  <c r="Q42" i="1"/>
  <c r="Q40" i="1"/>
  <c r="Q36" i="1"/>
  <c r="Q34" i="1"/>
  <c r="Q32" i="1"/>
  <c r="Q30" i="1"/>
  <c r="Q26" i="1"/>
  <c r="Q24" i="1"/>
  <c r="Q22" i="1"/>
  <c r="Q20" i="1"/>
  <c r="A1" i="5"/>
  <c r="A48" i="5"/>
  <c r="E86" i="1"/>
  <c r="A1" i="4"/>
  <c r="C27" i="4"/>
  <c r="A68" i="5"/>
  <c r="E103" i="1"/>
  <c r="A8" i="5"/>
  <c r="C7" i="1"/>
  <c r="A63" i="5"/>
  <c r="E101" i="1"/>
  <c r="A17" i="4"/>
  <c r="A5" i="1" s="1"/>
  <c r="A43" i="5"/>
  <c r="D84" i="1"/>
  <c r="A58" i="5"/>
  <c r="D34" i="1"/>
  <c r="A53" i="5"/>
  <c r="D30" i="1"/>
  <c r="M6" i="4"/>
  <c r="C77" i="1"/>
  <c r="G21" i="4"/>
  <c r="F91" i="1"/>
  <c r="C22" i="4"/>
  <c r="J83" i="1"/>
  <c r="G16" i="4"/>
  <c r="C48" i="1"/>
  <c r="K11" i="4"/>
  <c r="A2" i="1"/>
  <c r="A13" i="5"/>
  <c r="C14" i="1"/>
  <c r="A33" i="5"/>
  <c r="D78" i="1"/>
  <c r="E11" i="4"/>
  <c r="N56" i="1"/>
  <c r="A38" i="5"/>
  <c r="D83" i="1"/>
  <c r="A3" i="5"/>
  <c r="A6" i="1"/>
  <c r="G11" i="4"/>
  <c r="C109" i="1"/>
  <c r="A23" i="5"/>
  <c r="E97" i="1"/>
  <c r="G1" i="4"/>
  <c r="A27" i="4"/>
  <c r="C10" i="1"/>
  <c r="M16" i="4"/>
  <c r="C82" i="1"/>
  <c r="I6" i="4"/>
  <c r="I16" i="4"/>
  <c r="M11" i="4"/>
  <c r="C17" i="4"/>
  <c r="C106" i="1"/>
  <c r="E21" i="4"/>
  <c r="K1" i="4"/>
  <c r="C28" i="1"/>
  <c r="I11" i="4"/>
  <c r="E6" i="4"/>
  <c r="C38" i="1"/>
  <c r="O1" i="4"/>
  <c r="I21" i="4"/>
  <c r="C12" i="1"/>
  <c r="A18" i="5"/>
  <c r="C72" i="1"/>
  <c r="A28" i="5"/>
  <c r="D73" i="1"/>
  <c r="I1" i="4"/>
  <c r="D20" i="1"/>
  <c r="K16" i="4"/>
  <c r="M1" i="4"/>
  <c r="O11" i="4"/>
  <c r="J89" i="1"/>
  <c r="E1" i="4"/>
  <c r="C18" i="1"/>
  <c r="I26" i="4"/>
  <c r="N106" i="1"/>
  <c r="E26" i="4"/>
  <c r="K6" i="4"/>
  <c r="J9" i="1"/>
  <c r="A22" i="4"/>
  <c r="O6" i="4"/>
  <c r="E93" i="1"/>
  <c r="E16" i="4"/>
  <c r="G6" i="4"/>
  <c r="C64" i="1"/>
  <c r="C97" i="1"/>
  <c r="D86" i="1"/>
  <c r="E92" i="1"/>
  <c r="A4" i="1"/>
  <c r="Q17" i="1"/>
  <c r="Q63" i="1"/>
  <c r="M17" i="1"/>
  <c r="M63" i="1"/>
  <c r="C11" i="1"/>
  <c r="C60" i="1"/>
  <c r="N20" i="1"/>
  <c r="N36" i="1"/>
  <c r="N68" i="1"/>
  <c r="N40" i="1"/>
  <c r="N32" i="1"/>
  <c r="N44" i="1"/>
  <c r="N46" i="1"/>
  <c r="N66" i="1"/>
  <c r="N24" i="1"/>
  <c r="N52" i="1"/>
  <c r="N22" i="1"/>
  <c r="N34" i="1"/>
  <c r="N42" i="1"/>
  <c r="N26" i="1"/>
  <c r="N30" i="1"/>
  <c r="N50" i="1"/>
  <c r="N54" i="1"/>
  <c r="D40" i="1"/>
  <c r="D50" i="1"/>
  <c r="D66" i="1"/>
  <c r="D54" i="1"/>
  <c r="D44" i="1"/>
  <c r="D24" i="1"/>
  <c r="H34" i="1"/>
  <c r="H24" i="1"/>
  <c r="H50" i="1"/>
  <c r="H66" i="1"/>
  <c r="H30" i="1"/>
  <c r="H40" i="1"/>
  <c r="H44" i="1"/>
  <c r="H54" i="1"/>
  <c r="H20" i="1"/>
  <c r="H32" i="1"/>
  <c r="H56" i="1"/>
  <c r="H36" i="1"/>
  <c r="H22" i="1"/>
  <c r="H52" i="1"/>
  <c r="H42" i="1"/>
  <c r="H46" i="1"/>
  <c r="H68" i="1"/>
  <c r="H26" i="1"/>
  <c r="H90" i="1" l="1"/>
  <c r="K90" i="1" s="1"/>
  <c r="M91" i="1" s="1"/>
  <c r="M92" i="1" l="1"/>
  <c r="M93" i="1" s="1"/>
</calcChain>
</file>

<file path=xl/sharedStrings.xml><?xml version="1.0" encoding="utf-8"?>
<sst xmlns="http://schemas.openxmlformats.org/spreadsheetml/2006/main" count="276" uniqueCount="244">
  <si>
    <t>Nº Contribuinte:</t>
  </si>
  <si>
    <t>unid.</t>
  </si>
  <si>
    <t>unid</t>
  </si>
  <si>
    <t>Assinatura:</t>
  </si>
  <si>
    <t>Data:</t>
  </si>
  <si>
    <t>Euro</t>
  </si>
  <si>
    <t>Valor</t>
  </si>
  <si>
    <t>Quant.</t>
  </si>
  <si>
    <t>Campos Obrigatórios</t>
  </si>
  <si>
    <t>Required Fields</t>
  </si>
  <si>
    <t>Campos Obligatórios</t>
  </si>
  <si>
    <t>Date:</t>
  </si>
  <si>
    <t>Fecha:</t>
  </si>
  <si>
    <t>NIF:</t>
  </si>
  <si>
    <t>Signature:</t>
  </si>
  <si>
    <t>Firma:</t>
  </si>
  <si>
    <t>Português</t>
  </si>
  <si>
    <t>English</t>
  </si>
  <si>
    <t>Español</t>
  </si>
  <si>
    <t>unit</t>
  </si>
  <si>
    <t>Cost</t>
  </si>
  <si>
    <t>Qty</t>
  </si>
  <si>
    <t>Cant.</t>
  </si>
  <si>
    <t>*</t>
  </si>
  <si>
    <t>Only Placement</t>
  </si>
  <si>
    <t>406 213</t>
  </si>
  <si>
    <t>406 219</t>
  </si>
  <si>
    <t>406 223</t>
  </si>
  <si>
    <t>Production and Placement</t>
  </si>
  <si>
    <t>406 214</t>
  </si>
  <si>
    <t>406 221</t>
  </si>
  <si>
    <t>406 220</t>
  </si>
  <si>
    <t>406 224</t>
  </si>
  <si>
    <t>406 216</t>
  </si>
  <si>
    <t>406 222</t>
  </si>
  <si>
    <t>406 218</t>
  </si>
  <si>
    <t>406 211</t>
  </si>
  <si>
    <t>406 212</t>
  </si>
  <si>
    <t>406 215</t>
  </si>
  <si>
    <t>406 217</t>
  </si>
  <si>
    <t>406 228</t>
  </si>
  <si>
    <t>406 227</t>
  </si>
  <si>
    <t>Só Colocação</t>
  </si>
  <si>
    <t>Produção e Colocação</t>
  </si>
  <si>
    <t>Sólo Colocación</t>
  </si>
  <si>
    <t>Producción y Colocación</t>
  </si>
  <si>
    <t>PENDÃO CÚBICO</t>
  </si>
  <si>
    <t>CÚBIC BANNER</t>
  </si>
  <si>
    <t>SUSPENSIÓN CÚBICA</t>
  </si>
  <si>
    <t>PENDÃO PARALELIPIPÉDICO</t>
  </si>
  <si>
    <t>PARALLELEPIPED BANNER</t>
  </si>
  <si>
    <t>PENDÃO TRIANGULAR</t>
  </si>
  <si>
    <t>TRIANGULAR BANNER</t>
  </si>
  <si>
    <t>SUSPENSIÓN TRIANGULAR</t>
  </si>
  <si>
    <t xml:space="preserve">PENDÃO 1 FACE </t>
  </si>
  <si>
    <t xml:space="preserve">BANNER 1 FACE </t>
  </si>
  <si>
    <t>SUSPENSIÓN 1 CARA</t>
  </si>
  <si>
    <t>PENDÃO DUPLA FACE</t>
  </si>
  <si>
    <t>BANNER DOUBLE FACE</t>
  </si>
  <si>
    <t>SUSPENSIÓN DOBLE CARA</t>
  </si>
  <si>
    <t>OS PENDÕES SÃO LOCALIZADOS DENTRO DO ESPAÇO DO STAND.  ALTURA MÁXIMA AO SOLO 6 METROS</t>
  </si>
  <si>
    <t>BANNERS ARE LOCATED IN THE AREA OF THE STAND.  MAXIMUM HEIGHT TO GROUND 6 METRES</t>
  </si>
  <si>
    <t>LAS SUSPENSIONES SE ENCUENTRAN UBICADAS EN EL ÁREA DEL STAND.  ALTURA MAXIMA A SUELO 6 METROS</t>
  </si>
  <si>
    <t>(2 semanas)</t>
  </si>
  <si>
    <t>(2 weeks)</t>
  </si>
  <si>
    <t>T: 00-351-21-892 13 93</t>
  </si>
  <si>
    <t>Français</t>
  </si>
  <si>
    <t>Qté</t>
  </si>
  <si>
    <t>Coût</t>
  </si>
  <si>
    <t>Nº Contribuable:</t>
  </si>
  <si>
    <t>(2 semaines)</t>
  </si>
  <si>
    <t>Seulement Placement</t>
  </si>
  <si>
    <t>Production et Placement</t>
  </si>
  <si>
    <t>SUSPENSION CUBIC</t>
  </si>
  <si>
    <t>SUSPENSIÓN PARALELEPIPÉDICO</t>
  </si>
  <si>
    <t>SUSPENSION PARALLELEPIPEDE</t>
  </si>
  <si>
    <t>SUSPENSION DOUBLE FACE</t>
  </si>
  <si>
    <t>SUSPENSION TRIANGULAIRE</t>
  </si>
  <si>
    <t>LES SUSPENSIONS SONT SITUES DANS LA ZONE DU STAND. UN MAXIMUM HAUTEUR ÉTAGE 6 MÈTRES</t>
  </si>
  <si>
    <t>SUSPENSION 1 FACE</t>
  </si>
  <si>
    <t>VAT Number:</t>
  </si>
  <si>
    <t>Language / Idioma / Idiome</t>
  </si>
  <si>
    <t>1,45 Lg. x 1,45 Alt.</t>
  </si>
  <si>
    <t>1,45 Width x 1,45 Height</t>
  </si>
  <si>
    <t>1,45 Ancho x 1,45 Alto</t>
  </si>
  <si>
    <t>2,90 Lg. x 2,90 Alt.</t>
  </si>
  <si>
    <t>2,90 Width x 2,90 Height</t>
  </si>
  <si>
    <t>2,90 Ancho x 2,90 Alto</t>
  </si>
  <si>
    <t>1,45 Lg. x 2,90 Alt.</t>
  </si>
  <si>
    <t>1,45 Width x 2,90 Height</t>
  </si>
  <si>
    <t>1,45 Ancho x 2,90 Alto</t>
  </si>
  <si>
    <t>1,45 Largeur X 1,45 Hauteur</t>
  </si>
  <si>
    <t>2,90 Largeur x 2,90 Hauteur</t>
  </si>
  <si>
    <t>1,45 Largeur X 2,90 Hauteur</t>
  </si>
  <si>
    <t>u</t>
  </si>
  <si>
    <t>v</t>
  </si>
  <si>
    <t>Nome da Empresa Expositora:</t>
  </si>
  <si>
    <t>Company Name Exhibitor:</t>
  </si>
  <si>
    <t>Nombre de la Empresa Expositora:</t>
  </si>
  <si>
    <t>Nom de l'Entreprise Exposant:</t>
  </si>
  <si>
    <t>servifil@ccl.fil.pt</t>
  </si>
  <si>
    <t>Champs Obligatoires</t>
  </si>
  <si>
    <t>Para proceder a uma correcta montagem dos equipamentos/serviços, é imprescindível o envio do PLANO TÉCNICO, com indicação da localização pretendida.</t>
  </si>
  <si>
    <t xml:space="preserve">In order to proceed to the correct assembly of equipment/services, it is imperative that the TECHNICAL PLAN,  indicating the intended location. </t>
  </si>
  <si>
    <t>Para proceder a un montaje correcto de los equipamientos /servicios, es imprescindible el envío del PLANO TÉCNICO, con indicación de la  localización pretendida.</t>
  </si>
  <si>
    <t xml:space="preserve">Pour faire un montage correct des équipements / services, il est essentiel d'envoyer le PLAN TECHNIQUE, montrant l'emplacement souhaité. </t>
  </si>
  <si>
    <t>●</t>
  </si>
  <si>
    <t>IMAGENS PARA PRODUÇÃO E APLICAÇÃO</t>
  </si>
  <si>
    <t>IMAGES FOR PRODUCTION AND APPLICATION</t>
  </si>
  <si>
    <t>IMAGENES PARA IMPRESIÓN Y APLICACIÓN</t>
  </si>
  <si>
    <t>IMAGES POUR PRODUCTION ET APPLICATION</t>
  </si>
  <si>
    <t>SÓ COLOCAÇÃO</t>
  </si>
  <si>
    <t>ONLY PLACEMENT</t>
  </si>
  <si>
    <t>SÓLO COLOCACIÓN</t>
  </si>
  <si>
    <t>SEULEMENT PLACEMENT</t>
  </si>
  <si>
    <t>Os pendões deverão ser entregues com baínhas ou ilhóses e tubos em alumínio ou estruturas adequadas, prontos a suspender. O peso não poderá exceder os 30Kg. 
Deverão ser entregues nas instalações da FIL até ao 1º dia de montagem.</t>
  </si>
  <si>
    <t xml:space="preserve">The banners should be delivered with hems or rivets and aluminum tubes or suitable structures, ready to hang. The banner weight can not exceed 30Kg. 
The banners must be delivered in FIL premises until the 1st assembly day. </t>
  </si>
  <si>
    <t>Las suspensiones deben ser entregadas con costura en el borde u ojetes y tubo de aluminio o estructuras adecuadas para suspender. No puede exceder los 30kg. 
Las suspensiones se deben entregar en las instalaciones de FIL antes del 1º día de montaje.</t>
  </si>
  <si>
    <t>Les suspensions doivent être livrés avec des gaines ou des œillets et des tubes d'aluminium ou de structures appropriées, prêt à suspendre. Le poids ne doit pas dépasser 30 kg.
Doit être livré dans les locaux de FIL jusqu'au 1er jour de montage.</t>
  </si>
  <si>
    <t>PRODUÇÃO E COLOCAÇÃO</t>
  </si>
  <si>
    <t>PRODUCTION AND PLACEMENT</t>
  </si>
  <si>
    <t>PRODUCTION ET PLACEMENT</t>
  </si>
  <si>
    <t>PRODUCCIÓN Y COLOCACIÓN</t>
  </si>
  <si>
    <t>Pagamento a favor de:    LISBOA-FEIRAS CONGRESSOS E EVENTOS   (referência)</t>
  </si>
  <si>
    <t>Payment in favor of:    LISBOA-FEIRAS CONGRESSOS E EVENTOS   (reference)</t>
  </si>
  <si>
    <t>Pago a favor de:    LISBOA-FEIRAS CONGRESSOS E EVENTOS   (referencia)</t>
  </si>
  <si>
    <t>Paiement en faveur de:    LISBOA-FEIRAS CONGRESSOS E EVENTOS   (référence)</t>
  </si>
  <si>
    <t>IMAGENS PARA PRODUÇÃO E APLICAÇÃO devem ser enviadas em formato digital, preferencialmente em .PDF, .TIFF ou .JPEG, com uma resolução mínima de 72 dpi’s ao tamanho natural (1:1), com as fontes convertidas em curvas.</t>
  </si>
  <si>
    <t>IMAGES FOR PRODUCTION AND APPLICATION must be submitted in digital format, preferably in .PDF, .TIFF or .JPEG, with a minimum resolution of 72 dpi's natural size (1: 1), with the fonts converted into curves.</t>
  </si>
  <si>
    <t>IMAGENES PARA IMPRESIÓN Y APLICACIÓN deben ser enviadas en formato digital, en los siguientes formatos: .PDF, .TIFF o .JPEG, con una resolución mínima de 72 dpi’s, al tamaño natural (1:1), con las fuentes convertidas en curvas.</t>
  </si>
  <si>
    <t>IMAGES POUR PRODUCTION ET APPLICATION doit être envoyé en format digital, de préférence au format .PDF, .TIFF ou JPEG avec une résolution minimum de 72 DPI à la taille naturel (1: 1), avec les types de lettres converties en courbes.</t>
  </si>
  <si>
    <t xml:space="preserve">As imagens devem ser enviadas até   </t>
  </si>
  <si>
    <t xml:space="preserve">The images must be sent until   </t>
  </si>
  <si>
    <t xml:space="preserve">Las imágenes deben ser enviadas hasta el   </t>
  </si>
  <si>
    <t xml:space="preserve">Les images doivent être envoyées jusqu'au   </t>
  </si>
  <si>
    <t>para:</t>
  </si>
  <si>
    <t>to:</t>
  </si>
  <si>
    <t>a:</t>
  </si>
  <si>
    <t>à:</t>
  </si>
  <si>
    <t>ARTES FINAIS</t>
  </si>
  <si>
    <t>FINAL ARTS</t>
  </si>
  <si>
    <t>ARTES FINALES</t>
  </si>
  <si>
    <t>ARTS FINALES</t>
  </si>
  <si>
    <t>Pais:</t>
  </si>
  <si>
    <t>Country:</t>
  </si>
  <si>
    <t>Pays:</t>
  </si>
  <si>
    <t xml:space="preserve">If it is an Autonomous Region, indicate which:    (Only applies to Portuguese Companies)   </t>
  </si>
  <si>
    <t xml:space="preserve">Si es una Región Autonómica, indique cual:    (Sólo se aplica a las Empresas Portuguesas)   </t>
  </si>
  <si>
    <t xml:space="preserve">S'il s'agit une Région Autonome, indiquer lequel: (s'applique uniquement aux Entreprises Portugaises)  </t>
  </si>
  <si>
    <t xml:space="preserve">Se for uma REGIÃO AUTÓNOMA, indique qual:    (Aplica-se apenas às Empresas Portuguesas)   </t>
  </si>
  <si>
    <t>PORTUGAL</t>
  </si>
  <si>
    <t xml:space="preserve">PORTUGAL </t>
  </si>
  <si>
    <t>PT</t>
  </si>
  <si>
    <t xml:space="preserve">PT </t>
  </si>
  <si>
    <r>
      <rPr>
        <b/>
        <sz val="9"/>
        <color indexed="56"/>
        <rFont val="Calibri"/>
        <family val="2"/>
      </rPr>
      <t>Caixa Geral de Depósitos –</t>
    </r>
    <r>
      <rPr>
        <b/>
        <sz val="10"/>
        <color indexed="56"/>
        <rFont val="Calibri"/>
        <family val="2"/>
      </rPr>
      <t xml:space="preserve"> IBAN PT50 0035 0557 00028190130 46 – </t>
    </r>
    <r>
      <rPr>
        <b/>
        <sz val="9"/>
        <color indexed="56"/>
        <rFont val="Calibri"/>
        <family val="2"/>
      </rPr>
      <t>BIC/SWIFT:</t>
    </r>
    <r>
      <rPr>
        <b/>
        <sz val="10"/>
        <color indexed="56"/>
        <rFont val="Calibri"/>
        <family val="2"/>
      </rPr>
      <t xml:space="preserve"> CGDIPTPL</t>
    </r>
  </si>
  <si>
    <r>
      <rPr>
        <b/>
        <sz val="9"/>
        <color indexed="56"/>
        <rFont val="Calibri"/>
        <family val="2"/>
      </rPr>
      <t xml:space="preserve">Banco Montepio Geral  -  </t>
    </r>
    <r>
      <rPr>
        <b/>
        <sz val="10"/>
        <color indexed="56"/>
        <rFont val="Calibri"/>
        <family val="2"/>
      </rPr>
      <t>IBAN: PT50 0036 0088 9910 0059 356 91</t>
    </r>
    <r>
      <rPr>
        <b/>
        <sz val="9"/>
        <color indexed="56"/>
        <rFont val="Calibri"/>
        <family val="2"/>
      </rPr>
      <t xml:space="preserve"> -  BIC/SWIFT:</t>
    </r>
    <r>
      <rPr>
        <b/>
        <sz val="10"/>
        <color indexed="56"/>
        <rFont val="Calibri"/>
        <family val="2"/>
      </rPr>
      <t xml:space="preserve"> MPIOPTPL</t>
    </r>
  </si>
  <si>
    <t>TOTAL DA REQUISIÇÃO</t>
  </si>
  <si>
    <t>TOTAL REQUEST</t>
  </si>
  <si>
    <t>TOTAL DE LA SOLICITUD</t>
  </si>
  <si>
    <t>TOTAL DE LA DEMANDE</t>
  </si>
  <si>
    <t>1º dia de Feira</t>
  </si>
  <si>
    <t>Entrega de Stand</t>
  </si>
  <si>
    <t>Último dia de Desmontagem</t>
  </si>
  <si>
    <t>Atenção!</t>
  </si>
  <si>
    <t>Attention!</t>
  </si>
  <si>
    <t>¡Atención!</t>
  </si>
  <si>
    <t>Ler</t>
  </si>
  <si>
    <t>Read</t>
  </si>
  <si>
    <t>Leer</t>
  </si>
  <si>
    <t>Lire</t>
  </si>
  <si>
    <t>Enviar para:</t>
  </si>
  <si>
    <t>Send to:</t>
  </si>
  <si>
    <t>Enviar a:</t>
  </si>
  <si>
    <t>Envoyer à:</t>
  </si>
  <si>
    <t>LISBOA-FEIRAS CONGRESSOS E EVENTOS-FCE / ASSOCIAÇÃO EMPRESARIAL</t>
  </si>
  <si>
    <t>Rua do Bojador, Parque das Nações   -   1998-010 Lisboa   -   PORTUGAL</t>
  </si>
  <si>
    <t>Fax: 00-351-21-892 17 54</t>
  </si>
  <si>
    <t>Pág. 2</t>
  </si>
  <si>
    <t>Requisições durante a Montagem e Realização tem um AGRAVAMENTO de 30% e está sujeita à disponibilidade do produto</t>
  </si>
  <si>
    <t>Requisitions during the Setting-up and Realization have a PENALTY of 30% and is subject to availability of the product</t>
  </si>
  <si>
    <t>Solicitudes durante el Montaje y Realización tienen un INCREMENTO de 30% y estan sujetas a la disponibilidad del producto</t>
  </si>
  <si>
    <t>Les demandes lors de l'Assemblage et de Réalisation a AUGMENTÉ de 30% et sous réserve de disponibilité du produit</t>
  </si>
  <si>
    <r>
      <rPr>
        <b/>
        <sz val="10"/>
        <color indexed="56"/>
        <rFont val="Calibri"/>
        <family val="2"/>
      </rPr>
      <t>UNICRE</t>
    </r>
    <r>
      <rPr>
        <b/>
        <sz val="9"/>
        <color indexed="56"/>
        <rFont val="Calibri"/>
        <family val="2"/>
      </rPr>
      <t xml:space="preserve">  </t>
    </r>
    <r>
      <rPr>
        <b/>
        <sz val="8"/>
        <color indexed="56"/>
        <rFont val="Calibri"/>
        <family val="2"/>
      </rPr>
      <t>(VISA, Mastercard, American Express)</t>
    </r>
  </si>
  <si>
    <t>https://pagamentos.reduniq.pt/payments/3123865/cclfil/</t>
  </si>
  <si>
    <t>(os dados recolhidos são facultados pelo titular no quadro das obrigações contratuais com a Lisboa-FCE e serão mantidos enquanto durar tal relação e para esse efeito)</t>
  </si>
  <si>
    <t>(data collected is provided by the bank / identification cardholder within the framework of the contractual obligations with Lisboa-FCE and will be kept for the length of the contractual relationship and for that effect)</t>
  </si>
  <si>
    <t>(los datos recogidos serán proporcionados por el titular en el marco de las obligaciones contractuales con Lisboa-FCE y serán mantenidos  mientras dure la relación contractual y para ese efecto)</t>
  </si>
  <si>
    <t>les données collectées sont fournies par le titulaire dans le cadre des obligations contractuelles avec Lisbon-FCE et seront conservées pendant la durée de cette relation et à cette fin</t>
  </si>
  <si>
    <t>Livre-Trânsito</t>
  </si>
  <si>
    <t>NIPC:  503 657 891</t>
  </si>
  <si>
    <t>Restante Pagamento até:</t>
  </si>
  <si>
    <t>Remaining Payment until:</t>
  </si>
  <si>
    <t>Restante Pago hasta:</t>
  </si>
  <si>
    <t>Restant Paiement jusqu'au:</t>
  </si>
  <si>
    <t>https://www.fil.pt/documentos-envio/</t>
  </si>
  <si>
    <t>Formulário de envio de documento comprovativo de pagamento:</t>
  </si>
  <si>
    <t>Payment proof document submission form:</t>
  </si>
  <si>
    <t>Formulario de envío de comprobante de pago:</t>
  </si>
  <si>
    <t>Formulaire de soumission de justificatif de paiement :</t>
  </si>
  <si>
    <t>SUB-TOTAL</t>
  </si>
  <si>
    <t>Açores</t>
  </si>
  <si>
    <t>Madeira</t>
  </si>
  <si>
    <t>2,90 Lg. x 1,45 Prof. 
x 2,90 Alt.</t>
  </si>
  <si>
    <t>2,90 Width x 1,45 Depth
x 2,90 Height</t>
  </si>
  <si>
    <t xml:space="preserve">2,90 Ancho x 1,45 Prof.
x 2,90 Alto </t>
  </si>
  <si>
    <t>2,90 Lg. x 1,45 Prof.
x 1,45 Alt.</t>
  </si>
  <si>
    <t>2,90 Width x 1,45 Depth 
x 1,45 Height</t>
  </si>
  <si>
    <t>2,90 Ancho x 1,45 Prof. 
x 1,45 Alto</t>
  </si>
  <si>
    <t xml:space="preserve">2,90 Largeur x 1,45 Fond
x 1,45 Hauteur </t>
  </si>
  <si>
    <t>2,90 Largeur x 1,45 Fond 
x 2,90 Hauteur</t>
  </si>
  <si>
    <t>Desconto</t>
  </si>
  <si>
    <t>Nº Bilhetes  +  Preço</t>
  </si>
  <si>
    <t>IVA (ler Normas)</t>
  </si>
  <si>
    <t>VAT (read Rules)</t>
  </si>
  <si>
    <t>IVA (leer Normas)</t>
  </si>
  <si>
    <t>TVA (lire Règles)</t>
  </si>
  <si>
    <t>A desistência de serviços solicitados só poderá ser feita até ao 4º dia antes do período de montagem, a partir desta data 
não haverá lugar à devolução do valor pago.</t>
  </si>
  <si>
    <t>The cancellation of requested services will only be accepted up until the 4th day before the setting up period, 
after that we will be unable to refund you.</t>
  </si>
  <si>
    <t>La cancelación de los servicios solicitados, sólo se podrá hacer hasta el 4º día antes del período de montaje, a partir de 
esa fecha no habrá lugar a la devolución del pago.</t>
  </si>
  <si>
    <t>Le retrait des services demandés devrait être fait pour le 4ème jour avant la période de mise en place, à compter de ce jour, 
il n'y aura pas de remboursement de la somme versée.</t>
  </si>
  <si>
    <t>Data limite de Inscrição até:</t>
  </si>
  <si>
    <t>Deadline for Registration until:</t>
  </si>
  <si>
    <t>Fecha Límite de Inscripción hasta:</t>
  </si>
  <si>
    <t>Date limite d'Inscription jusqu'au:</t>
  </si>
  <si>
    <t>REQUISIÇÃO DE ESPAÇOS PUBLICITÁRIOS - PENDÕES</t>
  </si>
  <si>
    <t>REQUEST FOR ADVERTISING SPACES - BANNER</t>
  </si>
  <si>
    <t>SOLICITUD DE ESPACIOS PUBICITARIOS - SUSPENSIONES</t>
  </si>
  <si>
    <t>DEMANDE DE ESPACES PUBLICITAIRES - SUSPENSIONS</t>
  </si>
  <si>
    <t>Inscrição + 1º Pagamento</t>
  </si>
  <si>
    <t>Pagamento Total do Espaço</t>
  </si>
  <si>
    <t>As telas são guardadas até ao último dia de montagem. Caso pretenda recolher as mesmas pedimos que nos informe até ao início da montagem.</t>
  </si>
  <si>
    <t>Los Lienzos se guardan hasta el último día de montaje. Si tiene la intención de recogerlos, infórmenos antes del inicio del montaje.</t>
  </si>
  <si>
    <t>The canvas are kept until the last day of assembly. If you intend to collect them, please inform us before the start of assembly.</t>
  </si>
  <si>
    <t>Les canvas sont conservés jusqu'au dernier jour de montage. Si vous avez l'intention de les récupérer, veuillez nous en informer avant le début du montage.</t>
  </si>
  <si>
    <r>
      <rPr>
        <b/>
        <sz val="10"/>
        <color indexed="56"/>
        <rFont val="Calibri"/>
        <family val="2"/>
      </rPr>
      <t>1º</t>
    </r>
    <r>
      <rPr>
        <sz val="8"/>
        <color indexed="56"/>
        <rFont val="Calibri"/>
        <family val="2"/>
      </rPr>
      <t xml:space="preserve"> dia Montagem + </t>
    </r>
    <r>
      <rPr>
        <b/>
        <sz val="10"/>
        <color indexed="56"/>
        <rFont val="Calibri"/>
        <family val="2"/>
      </rPr>
      <t>P</t>
    </r>
    <r>
      <rPr>
        <sz val="10"/>
        <color indexed="56"/>
        <rFont val="Calibri"/>
        <family val="2"/>
      </rPr>
      <t>ag</t>
    </r>
    <r>
      <rPr>
        <sz val="8"/>
        <color indexed="56"/>
        <rFont val="Calibri"/>
        <family val="2"/>
      </rPr>
      <t xml:space="preserve">. Total </t>
    </r>
    <r>
      <rPr>
        <b/>
        <sz val="10"/>
        <color indexed="56"/>
        <rFont val="Calibri"/>
        <family val="2"/>
      </rPr>
      <t>S</t>
    </r>
    <r>
      <rPr>
        <sz val="8"/>
        <color indexed="56"/>
        <rFont val="Calibri"/>
        <family val="2"/>
      </rPr>
      <t>erviços</t>
    </r>
  </si>
  <si>
    <r>
      <rPr>
        <b/>
        <sz val="10"/>
        <color indexed="56"/>
        <rFont val="Calibri"/>
        <family val="2"/>
      </rPr>
      <t>S</t>
    </r>
    <r>
      <rPr>
        <sz val="8"/>
        <color indexed="56"/>
        <rFont val="Calibri"/>
        <family val="2"/>
      </rPr>
      <t xml:space="preserve">erviços + </t>
    </r>
    <r>
      <rPr>
        <b/>
        <sz val="10"/>
        <color indexed="56"/>
        <rFont val="Calibri"/>
        <family val="2"/>
      </rPr>
      <t>A</t>
    </r>
    <r>
      <rPr>
        <sz val="8"/>
        <color indexed="56"/>
        <rFont val="Calibri"/>
        <family val="2"/>
      </rPr>
      <t xml:space="preserve">rtes + </t>
    </r>
    <r>
      <rPr>
        <b/>
        <sz val="11"/>
        <color indexed="56"/>
        <rFont val="Calibri"/>
        <family val="2"/>
      </rPr>
      <t>C</t>
    </r>
    <r>
      <rPr>
        <sz val="8"/>
        <color indexed="56"/>
        <rFont val="Calibri"/>
        <family val="2"/>
      </rPr>
      <t xml:space="preserve">atálogo + </t>
    </r>
    <r>
      <rPr>
        <b/>
        <sz val="10"/>
        <color indexed="56"/>
        <rFont val="Calibri"/>
        <family val="2"/>
      </rPr>
      <t>S</t>
    </r>
    <r>
      <rPr>
        <sz val="8"/>
        <color indexed="56"/>
        <rFont val="Calibri"/>
        <family val="2"/>
      </rPr>
      <t>tand Próp.</t>
    </r>
  </si>
  <si>
    <r>
      <t xml:space="preserve">Ùltimo dia Montagem   +   </t>
    </r>
    <r>
      <rPr>
        <b/>
        <sz val="8"/>
        <color indexed="56"/>
        <rFont val="Calibri"/>
        <family val="2"/>
      </rPr>
      <t>Bilhetes</t>
    </r>
  </si>
  <si>
    <r>
      <t xml:space="preserve">Último dia Feira + </t>
    </r>
    <r>
      <rPr>
        <b/>
        <sz val="8"/>
        <color indexed="56"/>
        <rFont val="Calibri"/>
        <family val="2"/>
      </rPr>
      <t>1º Desmontagem</t>
    </r>
  </si>
  <si>
    <r>
      <rPr>
        <b/>
        <sz val="10"/>
        <color indexed="56"/>
        <rFont val="Calibri"/>
        <family val="2"/>
      </rPr>
      <t>1</t>
    </r>
    <r>
      <rPr>
        <sz val="8"/>
        <color indexed="56"/>
        <rFont val="Calibri"/>
        <family val="2"/>
      </rPr>
      <t xml:space="preserve">º dia Desmontagem  + </t>
    </r>
    <r>
      <rPr>
        <b/>
        <sz val="8"/>
        <color indexed="56"/>
        <rFont val="Calibri"/>
        <family val="2"/>
      </rPr>
      <t>Dev. Stand</t>
    </r>
  </si>
  <si>
    <t>12 a 16 de Março de 2025</t>
  </si>
  <si>
    <t>March 12th to 16th, 2025</t>
  </si>
  <si>
    <t>12 al 16 de Marzo de 2025</t>
  </si>
  <si>
    <t>12 au 16 Mars 2025</t>
  </si>
  <si>
    <t>BTL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</si>
</sst>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 \/\ mm\ \/\ yyyy"/>
    <numFmt numFmtId="165" formatCode="dd/mm/yy;@"/>
  </numFmts>
  <fonts count="98" x14ac:knownFonts="1">
    <font>
      <sz val="10"/>
      <name val="Arial"/>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b/>
      <sz val="9"/>
      <color indexed="56"/>
      <name val="Calibri"/>
      <family val="2"/>
    </font>
    <font>
      <sz val="7"/>
      <name val="Calibri"/>
      <family val="2"/>
    </font>
    <font>
      <sz val="8"/>
      <name val="Calibri"/>
      <family val="2"/>
    </font>
    <font>
      <sz val="8"/>
      <color indexed="56"/>
      <name val="Calibri"/>
      <family val="2"/>
    </font>
    <font>
      <b/>
      <sz val="8"/>
      <color indexed="56"/>
      <name val="Calibri"/>
      <family val="2"/>
    </font>
    <font>
      <b/>
      <sz val="8"/>
      <name val="Calibri"/>
      <family val="2"/>
    </font>
    <font>
      <b/>
      <sz val="7"/>
      <name val="Calibri"/>
      <family val="2"/>
    </font>
    <font>
      <sz val="8"/>
      <name val="Arial"/>
      <family val="2"/>
    </font>
    <font>
      <b/>
      <sz val="10"/>
      <color indexed="56"/>
      <name val="Calibri"/>
      <family val="2"/>
    </font>
    <font>
      <sz val="10"/>
      <color indexed="56"/>
      <name val="Calibri"/>
      <family val="2"/>
    </font>
    <font>
      <b/>
      <sz val="11"/>
      <color indexed="56"/>
      <name val="Calibri"/>
      <family val="2"/>
    </font>
    <font>
      <u/>
      <sz val="10"/>
      <color theme="10"/>
      <name val="Arial"/>
      <family val="2"/>
    </font>
    <font>
      <sz val="10"/>
      <color theme="1"/>
      <name val="Bookman Old Style"/>
      <family val="2"/>
    </font>
    <font>
      <sz val="9"/>
      <color theme="1"/>
      <name val="Calibri"/>
      <family val="2"/>
    </font>
    <font>
      <sz val="8"/>
      <color theme="1"/>
      <name val="Calibri"/>
      <family val="2"/>
    </font>
    <font>
      <u/>
      <sz val="9"/>
      <color theme="10"/>
      <name val="Calibri"/>
      <family val="2"/>
    </font>
    <font>
      <sz val="8"/>
      <color theme="3"/>
      <name val="Calibri"/>
      <family val="2"/>
      <scheme val="minor"/>
    </font>
    <font>
      <sz val="8"/>
      <color theme="3"/>
      <name val="Calibri"/>
      <family val="2"/>
    </font>
    <font>
      <sz val="8"/>
      <color theme="0"/>
      <name val="Calibri"/>
      <family val="2"/>
    </font>
    <font>
      <sz val="8"/>
      <color rgb="FF1F497D"/>
      <name val="Calibri"/>
      <family val="2"/>
    </font>
    <font>
      <b/>
      <sz val="8"/>
      <color rgb="FFFF0000"/>
      <name val="Calibri"/>
      <family val="2"/>
    </font>
    <font>
      <sz val="8"/>
      <color theme="0" tint="-0.499984740745262"/>
      <name val="Calibri"/>
      <family val="2"/>
    </font>
    <font>
      <b/>
      <u/>
      <sz val="8"/>
      <color theme="3"/>
      <name val="Calibri"/>
      <family val="2"/>
    </font>
    <font>
      <b/>
      <u/>
      <sz val="8"/>
      <color rgb="FF1F497D"/>
      <name val="Calibri"/>
      <family val="2"/>
    </font>
    <font>
      <sz val="8"/>
      <color theme="1" tint="0.499984740745262"/>
      <name val="Calibri"/>
      <family val="2"/>
    </font>
    <font>
      <b/>
      <sz val="8"/>
      <color rgb="FF1F497D"/>
      <name val="Calibri"/>
      <family val="2"/>
    </font>
    <font>
      <b/>
      <sz val="8"/>
      <color theme="3"/>
      <name val="Calibri"/>
      <family val="2"/>
    </font>
    <font>
      <i/>
      <sz val="8"/>
      <color theme="3"/>
      <name val="Calibri"/>
      <family val="2"/>
    </font>
    <font>
      <u/>
      <sz val="8"/>
      <color theme="3"/>
      <name val="Calibri"/>
      <family val="2"/>
    </font>
    <font>
      <b/>
      <sz val="8"/>
      <color theme="0" tint="-0.499984740745262"/>
      <name val="Calibri"/>
      <family val="2"/>
    </font>
    <font>
      <b/>
      <sz val="8"/>
      <color theme="1"/>
      <name val="Calibri"/>
      <family val="2"/>
    </font>
    <font>
      <b/>
      <sz val="8"/>
      <color rgb="FFFF0000"/>
      <name val="Rockwell Extra Bold"/>
      <family val="1"/>
    </font>
    <font>
      <b/>
      <sz val="8"/>
      <color theme="0"/>
      <name val="Calibri"/>
      <family val="2"/>
    </font>
    <font>
      <b/>
      <sz val="7"/>
      <color theme="3"/>
      <name val="Calibri"/>
      <family val="2"/>
    </font>
    <font>
      <sz val="7"/>
      <color theme="0" tint="-0.499984740745262"/>
      <name val="Calibri"/>
      <family val="2"/>
    </font>
    <font>
      <b/>
      <sz val="9"/>
      <color theme="3"/>
      <name val="Calibri"/>
      <family val="2"/>
    </font>
    <font>
      <sz val="8"/>
      <color theme="9" tint="-0.249977111117893"/>
      <name val="Calibri"/>
      <family val="2"/>
    </font>
    <font>
      <sz val="8"/>
      <name val="Calibri"/>
      <family val="2"/>
      <scheme val="minor"/>
    </font>
    <font>
      <sz val="8"/>
      <color theme="3" tint="0.39997558519241921"/>
      <name val="Calibri"/>
      <family val="2"/>
      <scheme val="minor"/>
    </font>
    <font>
      <sz val="8"/>
      <color theme="9" tint="-0.249977111117893"/>
      <name val="Calibri"/>
      <family val="2"/>
      <scheme val="minor"/>
    </font>
    <font>
      <sz val="12"/>
      <color theme="3"/>
      <name val="Wingdings 2"/>
      <family val="1"/>
      <charset val="2"/>
    </font>
    <font>
      <b/>
      <sz val="8"/>
      <color theme="3"/>
      <name val="Calibri"/>
      <family val="2"/>
      <scheme val="minor"/>
    </font>
    <font>
      <sz val="10"/>
      <color rgb="FF1F497D"/>
      <name val="Calibri"/>
      <family val="2"/>
    </font>
    <font>
      <b/>
      <sz val="8"/>
      <color rgb="FF92D050"/>
      <name val="Calibri"/>
      <family val="2"/>
    </font>
    <font>
      <sz val="8"/>
      <color theme="0"/>
      <name val="Calibri"/>
      <family val="2"/>
      <scheme val="minor"/>
    </font>
    <font>
      <sz val="8"/>
      <color theme="8"/>
      <name val="Calibri"/>
      <family val="2"/>
    </font>
    <font>
      <sz val="16"/>
      <color theme="3"/>
      <name val="Wingdings 2"/>
      <family val="1"/>
      <charset val="2"/>
    </font>
    <font>
      <b/>
      <sz val="8"/>
      <color theme="9" tint="-0.249977111117893"/>
      <name val="Calibri"/>
      <family val="2"/>
    </font>
    <font>
      <b/>
      <u/>
      <sz val="8"/>
      <color theme="9" tint="-0.249977111117893"/>
      <name val="Calibri"/>
      <family val="2"/>
    </font>
    <font>
      <sz val="8"/>
      <color theme="1" tint="0.34998626667073579"/>
      <name val="Calibri"/>
      <family val="2"/>
    </font>
    <font>
      <b/>
      <sz val="10"/>
      <color theme="3"/>
      <name val="Calibri"/>
      <family val="2"/>
      <scheme val="minor"/>
    </font>
    <font>
      <sz val="8"/>
      <color theme="3" tint="0.39997558519241921"/>
      <name val="Calibri"/>
      <family val="2"/>
    </font>
    <font>
      <b/>
      <sz val="9"/>
      <color theme="1" tint="0.34998626667073579"/>
      <name val="Calibri"/>
      <family val="2"/>
    </font>
    <font>
      <sz val="9"/>
      <color theme="3"/>
      <name val="Calibri"/>
      <family val="2"/>
      <scheme val="minor"/>
    </font>
    <font>
      <b/>
      <u/>
      <sz val="9"/>
      <color theme="10"/>
      <name val="Arial"/>
      <family val="2"/>
    </font>
    <font>
      <b/>
      <u/>
      <sz val="9"/>
      <color rgb="FF0000FF"/>
      <name val="Calibri"/>
      <family val="2"/>
      <scheme val="minor"/>
    </font>
    <font>
      <b/>
      <sz val="10"/>
      <color theme="3"/>
      <name val="Calibri"/>
      <family val="2"/>
    </font>
    <font>
      <sz val="8"/>
      <color theme="9"/>
      <name val="Calibri"/>
      <family val="2"/>
    </font>
    <font>
      <sz val="10"/>
      <color theme="3"/>
      <name val="Arial"/>
      <family val="2"/>
    </font>
    <font>
      <sz val="7"/>
      <color theme="1"/>
      <name val="Calibri"/>
      <family val="2"/>
    </font>
    <font>
      <b/>
      <sz val="7"/>
      <color theme="1"/>
      <name val="Calibri"/>
      <family val="2"/>
    </font>
    <font>
      <b/>
      <u/>
      <sz val="7"/>
      <color theme="1"/>
      <name val="Calibri"/>
      <family val="2"/>
    </font>
    <font>
      <b/>
      <sz val="9"/>
      <color theme="0"/>
      <name val="Calibri"/>
      <family val="2"/>
    </font>
    <font>
      <sz val="9"/>
      <color theme="0"/>
      <name val="Calibri"/>
      <family val="2"/>
    </font>
    <font>
      <sz val="9"/>
      <color theme="3"/>
      <name val="Calibri"/>
      <family val="2"/>
    </font>
    <font>
      <b/>
      <sz val="9"/>
      <color theme="3"/>
      <name val="Calibri"/>
      <family val="2"/>
      <scheme val="minor"/>
    </font>
    <font>
      <u/>
      <sz val="8"/>
      <color theme="0"/>
      <name val="Calibri"/>
      <family val="2"/>
      <scheme val="minor"/>
    </font>
    <font>
      <b/>
      <u/>
      <sz val="8"/>
      <color theme="10"/>
      <name val="Calibri"/>
      <family val="2"/>
      <scheme val="minor"/>
    </font>
    <font>
      <b/>
      <u/>
      <sz val="8"/>
      <color rgb="FF0000FF"/>
      <name val="Calibri"/>
      <family val="2"/>
      <scheme val="minor"/>
    </font>
    <font>
      <b/>
      <sz val="8"/>
      <name val="Calibri"/>
      <family val="2"/>
      <scheme val="minor"/>
    </font>
    <font>
      <b/>
      <u/>
      <sz val="8"/>
      <color theme="10"/>
      <name val="Calibri"/>
      <family val="2"/>
    </font>
    <font>
      <b/>
      <sz val="11"/>
      <color theme="3"/>
      <name val="Calibri"/>
      <family val="2"/>
    </font>
  </fonts>
  <fills count="47">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solid">
        <fgColor indexed="48"/>
        <bgColor indexed="48"/>
      </patternFill>
    </fill>
    <fill>
      <patternFill patternType="solid">
        <fgColor indexed="25"/>
        <bgColor indexed="25"/>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42"/>
        <bgColor indexed="42"/>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26"/>
      </patternFill>
    </fill>
    <fill>
      <patternFill patternType="solid">
        <fgColor indexed="15"/>
      </patternFill>
    </fill>
    <fill>
      <patternFill patternType="solid">
        <fgColor rgb="FFCCFF99"/>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E1FFE1"/>
        <bgColor indexed="64"/>
      </patternFill>
    </fill>
    <fill>
      <patternFill patternType="solid">
        <fgColor theme="0" tint="-4.9989318521683403E-2"/>
        <bgColor indexed="64"/>
      </patternFill>
    </fill>
  </fills>
  <borders count="85">
    <border>
      <left/>
      <right/>
      <top/>
      <bottom/>
      <diagonal/>
    </border>
    <border>
      <left/>
      <right/>
      <top/>
      <bottom style="thick">
        <color indexed="48"/>
      </bottom>
      <diagonal/>
    </border>
    <border>
      <left/>
      <right/>
      <top/>
      <bottom style="thick">
        <color indexed="22"/>
      </bottom>
      <diagonal/>
    </border>
    <border>
      <left/>
      <right/>
      <top/>
      <bottom style="medium">
        <color indexed="24"/>
      </bottom>
      <diagonal/>
    </border>
    <border>
      <left style="thin">
        <color indexed="23"/>
      </left>
      <right style="thin">
        <color indexed="23"/>
      </right>
      <top style="thin">
        <color indexed="23"/>
      </top>
      <bottom style="thin">
        <color indexed="23"/>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ck">
        <color theme="3"/>
      </left>
      <right/>
      <top/>
      <bottom/>
      <diagonal/>
    </border>
    <border>
      <left/>
      <right style="thick">
        <color theme="3"/>
      </right>
      <top/>
      <bottom/>
      <diagonal/>
    </border>
    <border>
      <left/>
      <right/>
      <top/>
      <bottom style="thin">
        <color theme="0"/>
      </bottom>
      <diagonal/>
    </border>
    <border>
      <left/>
      <right/>
      <top style="thin">
        <color theme="0"/>
      </top>
      <bottom/>
      <diagonal/>
    </border>
    <border>
      <left style="medium">
        <color rgb="FF92D050"/>
      </left>
      <right style="medium">
        <color rgb="FF92D050"/>
      </right>
      <top/>
      <bottom style="medium">
        <color rgb="FF92D050"/>
      </bottom>
      <diagonal/>
    </border>
    <border>
      <left/>
      <right/>
      <top/>
      <bottom style="medium">
        <color theme="0"/>
      </bottom>
      <diagonal/>
    </border>
    <border>
      <left style="medium">
        <color theme="3"/>
      </left>
      <right/>
      <top style="medium">
        <color theme="3"/>
      </top>
      <bottom/>
      <diagonal/>
    </border>
    <border>
      <left/>
      <right/>
      <top style="medium">
        <color theme="3"/>
      </top>
      <bottom/>
      <diagonal/>
    </border>
    <border>
      <left style="medium">
        <color theme="3"/>
      </left>
      <right/>
      <top/>
      <bottom/>
      <diagonal/>
    </border>
    <border>
      <left/>
      <right style="medium">
        <color theme="3"/>
      </right>
      <top style="medium">
        <color theme="3"/>
      </top>
      <bottom/>
      <diagonal/>
    </border>
    <border>
      <left/>
      <right/>
      <top/>
      <bottom style="medium">
        <color theme="3"/>
      </bottom>
      <diagonal/>
    </border>
    <border>
      <left/>
      <right style="medium">
        <color theme="3"/>
      </right>
      <top/>
      <bottom/>
      <diagonal/>
    </border>
    <border>
      <left/>
      <right/>
      <top/>
      <bottom style="thick">
        <color theme="3"/>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style="medium">
        <color theme="3"/>
      </bottom>
      <diagonal/>
    </border>
    <border>
      <left/>
      <right style="thick">
        <color theme="3"/>
      </right>
      <top/>
      <bottom style="medium">
        <color theme="3"/>
      </bottom>
      <diagonal/>
    </border>
    <border>
      <left style="thick">
        <color theme="3"/>
      </left>
      <right/>
      <top style="medium">
        <color theme="3"/>
      </top>
      <bottom/>
      <diagonal/>
    </border>
    <border>
      <left/>
      <right style="thick">
        <color theme="3"/>
      </right>
      <top style="medium">
        <color theme="3"/>
      </top>
      <bottom/>
      <diagonal/>
    </border>
    <border>
      <left style="thick">
        <color theme="3"/>
      </left>
      <right/>
      <top/>
      <bottom style="thick">
        <color theme="3"/>
      </bottom>
      <diagonal/>
    </border>
    <border>
      <left/>
      <right style="thick">
        <color theme="3"/>
      </right>
      <top/>
      <bottom style="thick">
        <color theme="3"/>
      </bottom>
      <diagonal/>
    </border>
    <border>
      <left/>
      <right style="medium">
        <color theme="3"/>
      </right>
      <top/>
      <bottom style="medium">
        <color theme="3"/>
      </bottom>
      <diagonal/>
    </border>
    <border>
      <left style="medium">
        <color indexed="64"/>
      </left>
      <right style="hair">
        <color theme="3"/>
      </right>
      <top style="medium">
        <color indexed="64"/>
      </top>
      <bottom style="hair">
        <color theme="3"/>
      </bottom>
      <diagonal/>
    </border>
    <border>
      <left style="hair">
        <color theme="3"/>
      </left>
      <right style="hair">
        <color theme="3"/>
      </right>
      <top style="medium">
        <color indexed="64"/>
      </top>
      <bottom style="hair">
        <color theme="3"/>
      </bottom>
      <diagonal/>
    </border>
    <border>
      <left style="hair">
        <color theme="3"/>
      </left>
      <right style="medium">
        <color indexed="64"/>
      </right>
      <top style="medium">
        <color indexed="64"/>
      </top>
      <bottom style="hair">
        <color theme="3"/>
      </bottom>
      <diagonal/>
    </border>
    <border>
      <left style="thick">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style="medium">
        <color indexed="64"/>
      </right>
      <top style="hair">
        <color theme="3"/>
      </top>
      <bottom style="hair">
        <color theme="3"/>
      </bottom>
      <diagonal/>
    </border>
    <border>
      <left style="medium">
        <color theme="3"/>
      </left>
      <right style="hair">
        <color theme="3"/>
      </right>
      <top style="hair">
        <color theme="3"/>
      </top>
      <bottom style="hair">
        <color theme="3"/>
      </bottom>
      <diagonal/>
    </border>
    <border>
      <left style="hair">
        <color theme="3"/>
      </left>
      <right style="hair">
        <color theme="3"/>
      </right>
      <top/>
      <bottom style="hair">
        <color theme="3"/>
      </bottom>
      <diagonal/>
    </border>
    <border>
      <left style="hair">
        <color theme="3"/>
      </left>
      <right style="hair">
        <color theme="3"/>
      </right>
      <top style="hair">
        <color theme="3"/>
      </top>
      <bottom/>
      <diagonal/>
    </border>
    <border>
      <left style="medium">
        <color theme="3"/>
      </left>
      <right/>
      <top style="hair">
        <color theme="3"/>
      </top>
      <bottom style="hair">
        <color theme="3"/>
      </bottom>
      <diagonal/>
    </border>
    <border>
      <left/>
      <right style="medium">
        <color indexed="64"/>
      </right>
      <top style="hair">
        <color theme="3"/>
      </top>
      <bottom style="hair">
        <color theme="3"/>
      </bottom>
      <diagonal/>
    </border>
    <border>
      <left style="medium">
        <color theme="3"/>
      </left>
      <right style="hair">
        <color theme="3"/>
      </right>
      <top style="hair">
        <color theme="3"/>
      </top>
      <bottom/>
      <diagonal/>
    </border>
    <border>
      <left style="hair">
        <color theme="3"/>
      </left>
      <right style="medium">
        <color indexed="64"/>
      </right>
      <top style="hair">
        <color theme="3"/>
      </top>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indexed="64"/>
      </bottom>
      <diagonal/>
    </border>
    <border>
      <left style="hair">
        <color theme="3"/>
      </left>
      <right style="medium">
        <color indexed="64"/>
      </right>
      <top style="hair">
        <color theme="3"/>
      </top>
      <bottom style="medium">
        <color indexed="64"/>
      </bottom>
      <diagonal/>
    </border>
    <border>
      <left style="hair">
        <color theme="0" tint="-0.24994659260841701"/>
      </left>
      <right/>
      <top style="hair">
        <color theme="0" tint="-0.24994659260841701"/>
      </top>
      <bottom/>
      <diagonal/>
    </border>
    <border>
      <left/>
      <right/>
      <top style="hair">
        <color theme="0" tint="-0.24994659260841701"/>
      </top>
      <bottom/>
      <diagonal/>
    </border>
    <border>
      <left/>
      <right style="hair">
        <color theme="0" tint="-0.24994659260841701"/>
      </right>
      <top style="hair">
        <color theme="0" tint="-0.24994659260841701"/>
      </top>
      <bottom/>
      <diagonal/>
    </border>
    <border>
      <left style="hair">
        <color theme="0" tint="-0.24994659260841701"/>
      </left>
      <right/>
      <top/>
      <bottom/>
      <diagonal/>
    </border>
    <border>
      <left/>
      <right style="hair">
        <color theme="0" tint="-0.24994659260841701"/>
      </right>
      <top/>
      <bottom/>
      <diagonal/>
    </border>
    <border>
      <left style="hair">
        <color theme="0" tint="-0.24994659260841701"/>
      </left>
      <right/>
      <top/>
      <bottom style="hair">
        <color theme="0" tint="-0.24994659260841701"/>
      </bottom>
      <diagonal/>
    </border>
    <border>
      <left/>
      <right/>
      <top/>
      <bottom style="hair">
        <color theme="0" tint="-0.24994659260841701"/>
      </bottom>
      <diagonal/>
    </border>
    <border>
      <left/>
      <right style="hair">
        <color theme="0" tint="-0.24994659260841701"/>
      </right>
      <top/>
      <bottom style="hair">
        <color theme="0" tint="-0.24994659260841701"/>
      </bottom>
      <diagonal/>
    </border>
    <border>
      <left style="medium">
        <color theme="3"/>
      </left>
      <right/>
      <top/>
      <bottom style="medium">
        <color theme="3"/>
      </bottom>
      <diagonal/>
    </border>
    <border>
      <left style="medium">
        <color theme="3"/>
      </left>
      <right/>
      <top/>
      <bottom style="thick">
        <color theme="3"/>
      </bottom>
      <diagonal/>
    </border>
    <border>
      <left/>
      <right style="medium">
        <color theme="3"/>
      </right>
      <top/>
      <bottom style="thick">
        <color theme="3"/>
      </bottom>
      <diagonal/>
    </border>
    <border>
      <left/>
      <right/>
      <top/>
      <bottom style="medium">
        <color rgb="FF92D050"/>
      </bottom>
      <diagonal/>
    </border>
    <border>
      <left/>
      <right/>
      <top/>
      <bottom style="hair">
        <color rgb="FF92D050"/>
      </bottom>
      <diagonal/>
    </border>
    <border>
      <left/>
      <right style="medium">
        <color rgb="FF92D050"/>
      </right>
      <top/>
      <bottom/>
      <diagonal/>
    </border>
    <border>
      <left/>
      <right/>
      <top style="thick">
        <color theme="3"/>
      </top>
      <bottom style="thick">
        <color rgb="FF92D050"/>
      </bottom>
      <diagonal/>
    </border>
    <border>
      <left/>
      <right style="thick">
        <color rgb="FF92D050"/>
      </right>
      <top style="thick">
        <color theme="3"/>
      </top>
      <bottom style="thick">
        <color rgb="FF92D050"/>
      </bottom>
      <diagonal/>
    </border>
    <border>
      <left/>
      <right style="thick">
        <color rgb="FF92D050"/>
      </right>
      <top style="thick">
        <color theme="3"/>
      </top>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style="medium">
        <color theme="3"/>
      </top>
      <bottom style="medium">
        <color theme="3"/>
      </bottom>
      <diagonal/>
    </border>
    <border>
      <left style="medium">
        <color rgb="FF92D050"/>
      </left>
      <right/>
      <top/>
      <bottom style="medium">
        <color rgb="FF92D050"/>
      </bottom>
      <diagonal/>
    </border>
    <border>
      <left/>
      <right style="medium">
        <color rgb="FF92D050"/>
      </right>
      <top/>
      <bottom style="medium">
        <color rgb="FF92D050"/>
      </bottom>
      <diagonal/>
    </border>
  </borders>
  <cellStyleXfs count="90">
    <xf numFmtId="0" fontId="0" fillId="0" borderId="0"/>
    <xf numFmtId="0" fontId="2" fillId="8" borderId="0" applyNumberFormat="0" applyBorder="0" applyAlignment="0" applyProtection="0"/>
    <xf numFmtId="0" fontId="2" fillId="9" borderId="0" applyNumberFormat="0" applyBorder="0" applyAlignment="0" applyProtection="0"/>
    <xf numFmtId="0" fontId="1"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 fillId="16"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 fillId="16"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1" fillId="9" borderId="0" applyNumberFormat="0" applyBorder="0" applyAlignment="0" applyProtection="0"/>
    <xf numFmtId="0" fontId="2" fillId="17" borderId="0" applyNumberFormat="0" applyBorder="0" applyAlignment="0" applyProtection="0"/>
    <xf numFmtId="0" fontId="2" fillId="12" borderId="0" applyNumberFormat="0" applyBorder="0" applyAlignment="0" applyProtection="0"/>
    <xf numFmtId="0" fontId="1" fillId="18" borderId="0" applyNumberFormat="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4" fillId="19" borderId="4" applyNumberFormat="0" applyAlignment="0" applyProtection="0"/>
    <xf numFmtId="0" fontId="13" fillId="0" borderId="5" applyNumberFormat="0" applyFill="0" applyAlignment="0" applyProtection="0"/>
    <xf numFmtId="0" fontId="1" fillId="20" borderId="0" applyNumberFormat="0" applyBorder="0" applyAlignment="0" applyProtection="0"/>
    <xf numFmtId="0" fontId="1" fillId="21" borderId="0" applyNumberFormat="0" applyBorder="0" applyAlignment="0" applyProtection="0"/>
    <xf numFmtId="0" fontId="1" fillId="13"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8"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12" fillId="18" borderId="4" applyNumberFormat="0" applyAlignment="0" applyProtection="0"/>
    <xf numFmtId="0" fontId="37"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0" fontId="3" fillId="12" borderId="0" applyNumberFormat="0" applyBorder="0" applyAlignment="0" applyProtection="0"/>
    <xf numFmtId="0" fontId="14" fillId="18" borderId="0" applyNumberFormat="0" applyBorder="0" applyAlignment="0" applyProtection="0"/>
    <xf numFmtId="0" fontId="6" fillId="0" borderId="0"/>
    <xf numFmtId="0" fontId="6" fillId="0" borderId="0"/>
    <xf numFmtId="0" fontId="38" fillId="0" borderId="0"/>
    <xf numFmtId="0" fontId="39" fillId="0" borderId="0"/>
    <xf numFmtId="0" fontId="40" fillId="0" borderId="0"/>
    <xf numFmtId="0" fontId="6" fillId="17" borderId="6" applyNumberFormat="0" applyFont="0" applyAlignment="0" applyProtection="0"/>
    <xf numFmtId="0" fontId="15" fillId="19" borderId="7" applyNumberFormat="0" applyAlignment="0" applyProtection="0"/>
    <xf numFmtId="4" fontId="16" fillId="29" borderId="8" applyNumberFormat="0" applyProtection="0">
      <alignment vertical="center"/>
    </xf>
    <xf numFmtId="4" fontId="17" fillId="29" borderId="8" applyNumberFormat="0" applyProtection="0">
      <alignment vertical="center"/>
    </xf>
    <xf numFmtId="4" fontId="16" fillId="29" borderId="8" applyNumberFormat="0" applyProtection="0">
      <alignment horizontal="left" vertical="center" indent="1"/>
    </xf>
    <xf numFmtId="0" fontId="16" fillId="29" borderId="8" applyNumberFormat="0" applyProtection="0">
      <alignment horizontal="left" vertical="top" indent="1"/>
    </xf>
    <xf numFmtId="4" fontId="16" fillId="30" borderId="0" applyNumberFormat="0" applyProtection="0">
      <alignment horizontal="left" vertical="center" indent="1"/>
    </xf>
    <xf numFmtId="4" fontId="18" fillId="2" borderId="8" applyNumberFormat="0" applyProtection="0">
      <alignment horizontal="right" vertical="center"/>
    </xf>
    <xf numFmtId="4" fontId="18" fillId="4" borderId="8" applyNumberFormat="0" applyProtection="0">
      <alignment horizontal="right" vertical="center"/>
    </xf>
    <xf numFmtId="4" fontId="18" fillId="31" borderId="8" applyNumberFormat="0" applyProtection="0">
      <alignment horizontal="right" vertical="center"/>
    </xf>
    <xf numFmtId="4" fontId="18" fillId="6" borderId="8" applyNumberFormat="0" applyProtection="0">
      <alignment horizontal="right" vertical="center"/>
    </xf>
    <xf numFmtId="4" fontId="18" fillId="7" borderId="8" applyNumberFormat="0" applyProtection="0">
      <alignment horizontal="right" vertical="center"/>
    </xf>
    <xf numFmtId="4" fontId="18" fillId="32" borderId="8" applyNumberFormat="0" applyProtection="0">
      <alignment horizontal="right" vertical="center"/>
    </xf>
    <xf numFmtId="4" fontId="18" fillId="33" borderId="8" applyNumberFormat="0" applyProtection="0">
      <alignment horizontal="right" vertical="center"/>
    </xf>
    <xf numFmtId="4" fontId="18" fillId="34" borderId="8" applyNumberFormat="0" applyProtection="0">
      <alignment horizontal="right" vertical="center"/>
    </xf>
    <xf numFmtId="4" fontId="18" fillId="5" borderId="8" applyNumberFormat="0" applyProtection="0">
      <alignment horizontal="right" vertical="center"/>
    </xf>
    <xf numFmtId="4" fontId="16" fillId="35" borderId="9" applyNumberFormat="0" applyProtection="0">
      <alignment horizontal="left" vertical="center" indent="1"/>
    </xf>
    <xf numFmtId="4" fontId="18" fillId="36" borderId="0" applyNumberFormat="0" applyProtection="0">
      <alignment horizontal="left" vertical="center" indent="1"/>
    </xf>
    <xf numFmtId="4" fontId="19" fillId="37" borderId="0" applyNumberFormat="0" applyProtection="0">
      <alignment horizontal="left" vertical="center" indent="1"/>
    </xf>
    <xf numFmtId="4" fontId="18" fillId="30" borderId="8" applyNumberFormat="0" applyProtection="0">
      <alignment horizontal="right" vertical="center"/>
    </xf>
    <xf numFmtId="4" fontId="20" fillId="36" borderId="0" applyNumberFormat="0" applyProtection="0">
      <alignment horizontal="left" vertical="center" indent="1"/>
    </xf>
    <xf numFmtId="4" fontId="20" fillId="30" borderId="0" applyNumberFormat="0" applyProtection="0">
      <alignment horizontal="left" vertical="center" indent="1"/>
    </xf>
    <xf numFmtId="0" fontId="6" fillId="37" borderId="8" applyNumberFormat="0" applyProtection="0">
      <alignment horizontal="left" vertical="center" indent="1"/>
    </xf>
    <xf numFmtId="0" fontId="6" fillId="37" borderId="8" applyNumberFormat="0" applyProtection="0">
      <alignment horizontal="left" vertical="top" indent="1"/>
    </xf>
    <xf numFmtId="0" fontId="6" fillId="30" borderId="8" applyNumberFormat="0" applyProtection="0">
      <alignment horizontal="left" vertical="center" indent="1"/>
    </xf>
    <xf numFmtId="0" fontId="6" fillId="30" borderId="8" applyNumberFormat="0" applyProtection="0">
      <alignment horizontal="left" vertical="top" indent="1"/>
    </xf>
    <xf numFmtId="0" fontId="6" fillId="3" borderId="8" applyNumberFormat="0" applyProtection="0">
      <alignment horizontal="left" vertical="center" indent="1"/>
    </xf>
    <xf numFmtId="0" fontId="6" fillId="3" borderId="8" applyNumberFormat="0" applyProtection="0">
      <alignment horizontal="left" vertical="top" indent="1"/>
    </xf>
    <xf numFmtId="0" fontId="6" fillId="36" borderId="8" applyNumberFormat="0" applyProtection="0">
      <alignment horizontal="left" vertical="center" indent="1"/>
    </xf>
    <xf numFmtId="0" fontId="6" fillId="36" borderId="8" applyNumberFormat="0" applyProtection="0">
      <alignment horizontal="left" vertical="top" indent="1"/>
    </xf>
    <xf numFmtId="0" fontId="6" fillId="38" borderId="10" applyNumberFormat="0">
      <protection locked="0"/>
    </xf>
    <xf numFmtId="4" fontId="18" fillId="39" borderId="8" applyNumberFormat="0" applyProtection="0">
      <alignment vertical="center"/>
    </xf>
    <xf numFmtId="4" fontId="21" fillId="39" borderId="8" applyNumberFormat="0" applyProtection="0">
      <alignment vertical="center"/>
    </xf>
    <xf numFmtId="4" fontId="18" fillId="39" borderId="8" applyNumberFormat="0" applyProtection="0">
      <alignment horizontal="left" vertical="center" indent="1"/>
    </xf>
    <xf numFmtId="0" fontId="18" fillId="39" borderId="8" applyNumberFormat="0" applyProtection="0">
      <alignment horizontal="left" vertical="top" indent="1"/>
    </xf>
    <xf numFmtId="4" fontId="18" fillId="36" borderId="8" applyNumberFormat="0" applyProtection="0">
      <alignment horizontal="right" vertical="center"/>
    </xf>
    <xf numFmtId="4" fontId="21" fillId="36" borderId="8" applyNumberFormat="0" applyProtection="0">
      <alignment horizontal="right" vertical="center"/>
    </xf>
    <xf numFmtId="4" fontId="18" fillId="30" borderId="8" applyNumberFormat="0" applyProtection="0">
      <alignment horizontal="left" vertical="center" indent="1"/>
    </xf>
    <xf numFmtId="0" fontId="18" fillId="30" borderId="8" applyNumberFormat="0" applyProtection="0">
      <alignment horizontal="left" vertical="top" indent="1"/>
    </xf>
    <xf numFmtId="4" fontId="22" fillId="40" borderId="0" applyNumberFormat="0" applyProtection="0">
      <alignment horizontal="left" vertical="center" indent="1"/>
    </xf>
    <xf numFmtId="4" fontId="23" fillId="36" borderId="8" applyNumberFormat="0" applyProtection="0">
      <alignment horizontal="right" vertical="center"/>
    </xf>
    <xf numFmtId="0" fontId="24" fillId="0" borderId="0" applyNumberFormat="0" applyFill="0" applyBorder="0" applyAlignment="0" applyProtection="0"/>
    <xf numFmtId="0" fontId="25" fillId="0" borderId="0" applyNumberFormat="0" applyFill="0" applyBorder="0" applyAlignment="0" applyProtection="0"/>
    <xf numFmtId="0" fontId="7" fillId="0" borderId="11" applyNumberFormat="0" applyFill="0" applyAlignment="0" applyProtection="0"/>
    <xf numFmtId="0" fontId="5" fillId="13" borderId="12" applyNumberFormat="0" applyAlignment="0" applyProtection="0"/>
  </cellStyleXfs>
  <cellXfs count="442">
    <xf numFmtId="0" fontId="0" fillId="0" borderId="0" xfId="0"/>
    <xf numFmtId="0" fontId="42" fillId="0" borderId="0" xfId="0" applyFont="1" applyProtection="1">
      <protection hidden="1"/>
    </xf>
    <xf numFmtId="0" fontId="43" fillId="0" borderId="0" xfId="0" applyFont="1" applyAlignment="1" applyProtection="1">
      <alignment vertical="center"/>
      <protection hidden="1"/>
    </xf>
    <xf numFmtId="0" fontId="43" fillId="0" borderId="0" xfId="0" applyFont="1" applyAlignment="1" applyProtection="1">
      <alignment horizontal="center"/>
      <protection hidden="1"/>
    </xf>
    <xf numFmtId="0" fontId="43" fillId="0" borderId="0" xfId="0" applyFont="1" applyAlignment="1" applyProtection="1">
      <alignment horizontal="left"/>
      <protection hidden="1"/>
    </xf>
    <xf numFmtId="0" fontId="44" fillId="0" borderId="0" xfId="0" applyFont="1" applyAlignment="1" applyProtection="1">
      <alignment horizontal="center" vertical="center"/>
      <protection hidden="1"/>
    </xf>
    <xf numFmtId="4" fontId="45" fillId="0" borderId="0" xfId="0" applyNumberFormat="1" applyFont="1" applyAlignment="1" applyProtection="1">
      <alignment horizontal="right" vertical="center"/>
      <protection hidden="1"/>
    </xf>
    <xf numFmtId="3" fontId="31" fillId="0" borderId="0" xfId="0" applyNumberFormat="1" applyFont="1" applyAlignment="1" applyProtection="1">
      <alignment horizontal="center" vertical="center"/>
      <protection hidden="1"/>
    </xf>
    <xf numFmtId="0" fontId="46" fillId="0" borderId="0" xfId="0" applyFont="1" applyAlignment="1" applyProtection="1">
      <alignment wrapText="1"/>
      <protection hidden="1"/>
    </xf>
    <xf numFmtId="0" fontId="43" fillId="0" borderId="0" xfId="40" applyFont="1" applyAlignment="1" applyProtection="1">
      <alignment horizontal="left"/>
      <protection hidden="1"/>
    </xf>
    <xf numFmtId="0" fontId="31" fillId="0" borderId="0" xfId="40" applyFont="1" applyAlignment="1" applyProtection="1">
      <alignment horizontal="left"/>
      <protection hidden="1"/>
    </xf>
    <xf numFmtId="0" fontId="47" fillId="0" borderId="0" xfId="0" applyFont="1" applyAlignment="1" applyProtection="1">
      <alignment horizontal="center"/>
      <protection hidden="1"/>
    </xf>
    <xf numFmtId="0" fontId="48" fillId="0" borderId="0" xfId="0" applyFont="1" applyAlignment="1" applyProtection="1">
      <alignment horizontal="right"/>
      <protection hidden="1"/>
    </xf>
    <xf numFmtId="0" fontId="43" fillId="0" borderId="0" xfId="0" applyFont="1" applyProtection="1">
      <protection hidden="1"/>
    </xf>
    <xf numFmtId="0" fontId="43" fillId="0" borderId="0" xfId="0" applyFont="1" applyAlignment="1" applyProtection="1">
      <alignment horizontal="left" vertical="center"/>
      <protection hidden="1"/>
    </xf>
    <xf numFmtId="0" fontId="49" fillId="0" borderId="0" xfId="0" applyFont="1" applyProtection="1">
      <protection hidden="1"/>
    </xf>
    <xf numFmtId="0" fontId="50" fillId="0" borderId="0" xfId="0" applyFont="1" applyAlignment="1" applyProtection="1">
      <alignment horizontal="center"/>
      <protection hidden="1"/>
    </xf>
    <xf numFmtId="0" fontId="28" fillId="0" borderId="0" xfId="0" applyFont="1" applyProtection="1">
      <protection hidden="1"/>
    </xf>
    <xf numFmtId="0" fontId="31" fillId="0" borderId="0" xfId="0" applyFont="1" applyAlignment="1" applyProtection="1">
      <alignment horizontal="left" vertical="center"/>
      <protection hidden="1"/>
    </xf>
    <xf numFmtId="0" fontId="43" fillId="0" borderId="0" xfId="0" applyFont="1" applyAlignment="1" applyProtection="1">
      <alignment horizontal="right"/>
      <protection hidden="1"/>
    </xf>
    <xf numFmtId="2" fontId="45" fillId="0" borderId="0" xfId="0" applyNumberFormat="1" applyFont="1" applyAlignment="1" applyProtection="1">
      <alignment horizontal="right"/>
      <protection hidden="1"/>
    </xf>
    <xf numFmtId="0" fontId="45" fillId="0" borderId="0" xfId="0" applyFont="1" applyAlignment="1" applyProtection="1">
      <alignment horizontal="center" vertical="top"/>
      <protection hidden="1"/>
    </xf>
    <xf numFmtId="0" fontId="45" fillId="0" borderId="0" xfId="0" applyFont="1" applyAlignment="1" applyProtection="1">
      <alignment vertical="top"/>
      <protection hidden="1"/>
    </xf>
    <xf numFmtId="0" fontId="45" fillId="0" borderId="0" xfId="0" applyFont="1" applyProtection="1">
      <protection hidden="1"/>
    </xf>
    <xf numFmtId="0" fontId="45" fillId="0" borderId="0" xfId="0" applyFont="1" applyAlignment="1" applyProtection="1">
      <alignment horizontal="center" vertical="center" textRotation="90"/>
      <protection hidden="1"/>
    </xf>
    <xf numFmtId="0" fontId="51" fillId="0" borderId="0" xfId="0" applyFont="1" applyAlignment="1" applyProtection="1">
      <alignment vertical="top"/>
      <protection hidden="1"/>
    </xf>
    <xf numFmtId="4" fontId="51" fillId="0" borderId="0" xfId="0" applyNumberFormat="1" applyFont="1" applyAlignment="1" applyProtection="1">
      <alignment horizontal="right"/>
      <protection hidden="1"/>
    </xf>
    <xf numFmtId="0" fontId="45" fillId="0" borderId="0" xfId="0" applyFont="1" applyAlignment="1" applyProtection="1">
      <alignment horizontal="right"/>
      <protection hidden="1"/>
    </xf>
    <xf numFmtId="0" fontId="28" fillId="0" borderId="0" xfId="0" applyFont="1" applyAlignment="1" applyProtection="1">
      <alignment horizontal="center" vertical="center" textRotation="90"/>
      <protection hidden="1"/>
    </xf>
    <xf numFmtId="0" fontId="28" fillId="0" borderId="0" xfId="0" applyFont="1" applyAlignment="1" applyProtection="1">
      <alignment vertical="top"/>
      <protection hidden="1"/>
    </xf>
    <xf numFmtId="0" fontId="51" fillId="0" borderId="0" xfId="0" applyFont="1" applyAlignment="1" applyProtection="1">
      <alignment horizontal="center"/>
      <protection hidden="1"/>
    </xf>
    <xf numFmtId="0" fontId="52" fillId="0" borderId="0" xfId="0" applyFont="1" applyAlignment="1" applyProtection="1">
      <alignment vertical="center"/>
      <protection hidden="1"/>
    </xf>
    <xf numFmtId="0" fontId="43" fillId="0" borderId="0" xfId="40" applyFont="1" applyProtection="1">
      <protection hidden="1"/>
    </xf>
    <xf numFmtId="0" fontId="53" fillId="0" borderId="0" xfId="40" applyFont="1" applyAlignment="1" applyProtection="1">
      <alignment horizontal="right"/>
      <protection hidden="1"/>
    </xf>
    <xf numFmtId="0" fontId="52" fillId="0" borderId="24" xfId="0" applyFont="1" applyBorder="1" applyAlignment="1" applyProtection="1">
      <alignment textRotation="90" wrapText="1"/>
      <protection hidden="1"/>
    </xf>
    <xf numFmtId="0" fontId="48" fillId="0" borderId="0" xfId="0" applyFont="1" applyProtection="1">
      <protection hidden="1"/>
    </xf>
    <xf numFmtId="0" fontId="48" fillId="0" borderId="0" xfId="0" applyFont="1" applyAlignment="1" applyProtection="1">
      <alignment horizontal="center"/>
      <protection hidden="1"/>
    </xf>
    <xf numFmtId="0" fontId="47" fillId="0" borderId="0" xfId="0" applyFont="1" applyProtection="1">
      <protection hidden="1"/>
    </xf>
    <xf numFmtId="3" fontId="43" fillId="0" borderId="0" xfId="0" applyNumberFormat="1" applyFont="1" applyAlignment="1" applyProtection="1">
      <alignment horizontal="left" vertical="center"/>
      <protection hidden="1"/>
    </xf>
    <xf numFmtId="0" fontId="54" fillId="0" borderId="0" xfId="0" applyFont="1" applyProtection="1">
      <protection hidden="1"/>
    </xf>
    <xf numFmtId="0" fontId="54" fillId="0" borderId="0" xfId="0" applyFont="1" applyAlignment="1" applyProtection="1">
      <alignment horizontal="center"/>
      <protection hidden="1"/>
    </xf>
    <xf numFmtId="0" fontId="55" fillId="0" borderId="0" xfId="40" applyFont="1" applyAlignment="1" applyProtection="1">
      <alignment horizontal="left"/>
      <protection hidden="1"/>
    </xf>
    <xf numFmtId="0" fontId="47" fillId="0" borderId="0" xfId="0" applyFont="1" applyAlignment="1" applyProtection="1">
      <alignment vertical="center"/>
      <protection hidden="1"/>
    </xf>
    <xf numFmtId="0" fontId="47" fillId="0" borderId="0" xfId="0" applyFont="1" applyAlignment="1" applyProtection="1">
      <alignment vertical="top"/>
      <protection hidden="1"/>
    </xf>
    <xf numFmtId="0" fontId="48" fillId="0" borderId="0" xfId="0" applyFont="1" applyAlignment="1" applyProtection="1">
      <alignment vertical="center"/>
      <protection hidden="1"/>
    </xf>
    <xf numFmtId="0" fontId="48" fillId="0" borderId="0" xfId="0" applyFont="1" applyAlignment="1" applyProtection="1">
      <alignment horizontal="right" vertical="center"/>
      <protection hidden="1"/>
    </xf>
    <xf numFmtId="0" fontId="56" fillId="0" borderId="0" xfId="0" applyFont="1" applyProtection="1">
      <protection hidden="1"/>
    </xf>
    <xf numFmtId="0" fontId="52" fillId="0" borderId="0" xfId="0" applyFont="1" applyAlignment="1" applyProtection="1">
      <alignment horizontal="center"/>
      <protection hidden="1"/>
    </xf>
    <xf numFmtId="0" fontId="52" fillId="0" borderId="0" xfId="0" applyFont="1" applyAlignment="1" applyProtection="1">
      <alignment textRotation="90" wrapText="1"/>
      <protection hidden="1"/>
    </xf>
    <xf numFmtId="0" fontId="28" fillId="0" borderId="0" xfId="0" applyFont="1" applyAlignment="1" applyProtection="1">
      <alignment horizontal="center" vertical="center"/>
      <protection hidden="1"/>
    </xf>
    <xf numFmtId="0" fontId="51" fillId="0" borderId="0" xfId="0" applyFont="1" applyAlignment="1" applyProtection="1">
      <alignment vertical="center" textRotation="90"/>
      <protection hidden="1"/>
    </xf>
    <xf numFmtId="0" fontId="52" fillId="0" borderId="0" xfId="0" applyFont="1" applyAlignment="1" applyProtection="1">
      <alignment vertical="center" textRotation="90"/>
      <protection hidden="1"/>
    </xf>
    <xf numFmtId="0" fontId="57" fillId="0" borderId="0" xfId="0" applyFont="1" applyAlignment="1" applyProtection="1">
      <alignment horizontal="right" vertical="center"/>
      <protection hidden="1"/>
    </xf>
    <xf numFmtId="0" fontId="52" fillId="0" borderId="0" xfId="0" applyFont="1" applyAlignment="1" applyProtection="1">
      <alignment horizontal="center" vertical="justify"/>
      <protection hidden="1"/>
    </xf>
    <xf numFmtId="4" fontId="45" fillId="0" borderId="0" xfId="0" applyNumberFormat="1" applyFont="1" applyAlignment="1" applyProtection="1">
      <alignment horizontal="center" vertical="center"/>
      <protection hidden="1"/>
    </xf>
    <xf numFmtId="0" fontId="42" fillId="41" borderId="0" xfId="0" applyFont="1" applyFill="1" applyAlignment="1" applyProtection="1">
      <alignment horizontal="left" vertical="center" wrapText="1"/>
      <protection hidden="1"/>
    </xf>
    <xf numFmtId="0" fontId="58" fillId="0" borderId="0" xfId="0" applyFont="1" applyAlignment="1" applyProtection="1">
      <alignment vertical="top"/>
      <protection hidden="1"/>
    </xf>
    <xf numFmtId="0" fontId="43" fillId="0" borderId="0" xfId="40" applyFont="1" applyAlignment="1" applyProtection="1">
      <alignment horizontal="center"/>
      <protection hidden="1"/>
    </xf>
    <xf numFmtId="0" fontId="48" fillId="0" borderId="0" xfId="0" applyFont="1" applyAlignment="1" applyProtection="1">
      <alignment horizontal="center" vertical="center"/>
      <protection hidden="1"/>
    </xf>
    <xf numFmtId="0" fontId="49" fillId="0" borderId="0" xfId="0" applyFont="1" applyAlignment="1" applyProtection="1">
      <alignment horizontal="center"/>
      <protection hidden="1"/>
    </xf>
    <xf numFmtId="0" fontId="51" fillId="0" borderId="0" xfId="0" applyFont="1" applyAlignment="1" applyProtection="1">
      <alignment horizontal="center" vertical="top"/>
      <protection hidden="1"/>
    </xf>
    <xf numFmtId="0" fontId="52" fillId="0" borderId="0" xfId="0" applyFont="1" applyAlignment="1" applyProtection="1">
      <alignment horizontal="right" vertical="justify"/>
      <protection hidden="1"/>
    </xf>
    <xf numFmtId="0" fontId="43" fillId="0" borderId="0" xfId="40" applyFont="1" applyAlignment="1" applyProtection="1">
      <alignment horizontal="right"/>
      <protection hidden="1"/>
    </xf>
    <xf numFmtId="0" fontId="54" fillId="0" borderId="0" xfId="0" applyFont="1" applyAlignment="1" applyProtection="1">
      <alignment horizontal="right"/>
      <protection hidden="1"/>
    </xf>
    <xf numFmtId="0" fontId="43" fillId="0" borderId="0" xfId="0" applyFont="1" applyAlignment="1" applyProtection="1">
      <alignment horizontal="right" vertical="center"/>
      <protection hidden="1"/>
    </xf>
    <xf numFmtId="0" fontId="49" fillId="0" borderId="0" xfId="0" applyFont="1" applyAlignment="1" applyProtection="1">
      <alignment horizontal="right"/>
      <protection hidden="1"/>
    </xf>
    <xf numFmtId="0" fontId="51" fillId="0" borderId="0" xfId="0" applyFont="1" applyAlignment="1" applyProtection="1">
      <alignment horizontal="right" vertical="top"/>
      <protection hidden="1"/>
    </xf>
    <xf numFmtId="0" fontId="44" fillId="0" borderId="0" xfId="0" applyFont="1" applyAlignment="1" applyProtection="1">
      <alignment vertical="center"/>
      <protection hidden="1"/>
    </xf>
    <xf numFmtId="0" fontId="44" fillId="0" borderId="0" xfId="0" applyFont="1" applyAlignment="1" applyProtection="1">
      <alignment horizontal="left" vertical="center"/>
      <protection hidden="1"/>
    </xf>
    <xf numFmtId="0" fontId="32" fillId="0" borderId="0" xfId="40" applyFont="1" applyProtection="1">
      <protection hidden="1"/>
    </xf>
    <xf numFmtId="0" fontId="59" fillId="0" borderId="0" xfId="0" applyFont="1" applyAlignment="1" applyProtection="1">
      <alignment vertical="justify"/>
      <protection hidden="1"/>
    </xf>
    <xf numFmtId="0" fontId="60" fillId="0" borderId="0" xfId="0" applyFont="1" applyProtection="1">
      <protection hidden="1"/>
    </xf>
    <xf numFmtId="0" fontId="27" fillId="0" borderId="0" xfId="0" applyFont="1" applyProtection="1">
      <protection hidden="1"/>
    </xf>
    <xf numFmtId="0" fontId="59" fillId="0" borderId="0" xfId="0" applyFont="1" applyProtection="1">
      <protection hidden="1"/>
    </xf>
    <xf numFmtId="4" fontId="43" fillId="0" borderId="0" xfId="0" applyNumberFormat="1" applyFont="1" applyAlignment="1" applyProtection="1">
      <alignment horizontal="right"/>
      <protection hidden="1"/>
    </xf>
    <xf numFmtId="0" fontId="28" fillId="0" borderId="0" xfId="0" applyFont="1" applyAlignment="1" applyProtection="1">
      <alignment horizontal="right"/>
      <protection hidden="1"/>
    </xf>
    <xf numFmtId="0" fontId="52" fillId="0" borderId="0" xfId="0" applyFont="1" applyAlignment="1" applyProtection="1">
      <alignment horizontal="center" vertical="center"/>
      <protection hidden="1"/>
    </xf>
    <xf numFmtId="0" fontId="42" fillId="0" borderId="24" xfId="0" applyFont="1" applyBorder="1" applyProtection="1">
      <protection hidden="1"/>
    </xf>
    <xf numFmtId="0" fontId="42" fillId="0" borderId="25" xfId="0" applyFont="1" applyBorder="1" applyProtection="1">
      <protection hidden="1"/>
    </xf>
    <xf numFmtId="0" fontId="61" fillId="0" borderId="0" xfId="0" applyFont="1" applyProtection="1">
      <protection hidden="1"/>
    </xf>
    <xf numFmtId="0" fontId="43" fillId="0" borderId="0" xfId="0" applyFont="1" applyAlignment="1" applyProtection="1">
      <alignment vertical="center" wrapText="1"/>
      <protection hidden="1"/>
    </xf>
    <xf numFmtId="0" fontId="62" fillId="0" borderId="0" xfId="0" applyFont="1" applyAlignment="1" applyProtection="1">
      <alignment vertical="center" wrapText="1"/>
      <protection hidden="1"/>
    </xf>
    <xf numFmtId="0" fontId="63" fillId="0" borderId="0" xfId="0" applyFont="1" applyProtection="1">
      <protection hidden="1"/>
    </xf>
    <xf numFmtId="0" fontId="64" fillId="0" borderId="0" xfId="0" applyFont="1" applyProtection="1">
      <protection hidden="1"/>
    </xf>
    <xf numFmtId="0" fontId="65" fillId="0" borderId="0" xfId="0" applyFont="1" applyAlignment="1" applyProtection="1">
      <alignment vertical="center" wrapText="1"/>
      <protection hidden="1"/>
    </xf>
    <xf numFmtId="0" fontId="64" fillId="0" borderId="0" xfId="0" applyFont="1" applyAlignment="1" applyProtection="1">
      <alignment vertical="center" wrapText="1"/>
      <protection hidden="1"/>
    </xf>
    <xf numFmtId="0" fontId="42" fillId="0" borderId="0" xfId="0" applyFont="1" applyAlignment="1" applyProtection="1">
      <alignment vertical="center" wrapText="1"/>
      <protection hidden="1"/>
    </xf>
    <xf numFmtId="0" fontId="66" fillId="0" borderId="0" xfId="0" applyFont="1" applyAlignment="1" applyProtection="1">
      <alignment horizontal="right" vertical="center"/>
      <protection hidden="1"/>
    </xf>
    <xf numFmtId="2" fontId="47" fillId="0" borderId="0" xfId="0" applyNumberFormat="1" applyFont="1" applyAlignment="1" applyProtection="1">
      <alignment horizontal="center" vertical="center"/>
      <protection hidden="1"/>
    </xf>
    <xf numFmtId="0" fontId="28" fillId="0" borderId="0" xfId="0" applyFont="1" applyAlignment="1" applyProtection="1">
      <alignment horizontal="center"/>
      <protection hidden="1"/>
    </xf>
    <xf numFmtId="0" fontId="42" fillId="41" borderId="0" xfId="0" applyFont="1" applyFill="1" applyAlignment="1" applyProtection="1">
      <alignment horizontal="center"/>
      <protection hidden="1"/>
    </xf>
    <xf numFmtId="0" fontId="67" fillId="0" borderId="0" xfId="0" applyFont="1" applyAlignment="1" applyProtection="1">
      <alignment horizontal="center"/>
      <protection hidden="1"/>
    </xf>
    <xf numFmtId="0" fontId="42" fillId="0" borderId="0" xfId="0" applyFont="1" applyAlignment="1" applyProtection="1">
      <alignment vertical="center"/>
      <protection hidden="1"/>
    </xf>
    <xf numFmtId="0" fontId="42" fillId="0" borderId="0" xfId="0" applyFont="1" applyAlignment="1" applyProtection="1">
      <alignment horizontal="center" vertical="center"/>
      <protection hidden="1"/>
    </xf>
    <xf numFmtId="0" fontId="42" fillId="0" borderId="0" xfId="0" applyFont="1" applyAlignment="1" applyProtection="1">
      <alignment horizontal="left"/>
      <protection hidden="1"/>
    </xf>
    <xf numFmtId="0" fontId="43" fillId="0" borderId="0" xfId="0" applyFont="1" applyAlignment="1" applyProtection="1">
      <alignment horizontal="center" vertical="center"/>
      <protection hidden="1"/>
    </xf>
    <xf numFmtId="0" fontId="42" fillId="0" borderId="0" xfId="40" applyFont="1" applyAlignment="1" applyProtection="1">
      <alignment horizontal="left"/>
      <protection hidden="1"/>
    </xf>
    <xf numFmtId="0" fontId="42" fillId="0" borderId="0" xfId="0" applyFont="1" applyAlignment="1" applyProtection="1">
      <alignment horizontal="center"/>
      <protection hidden="1"/>
    </xf>
    <xf numFmtId="0" fontId="68" fillId="0" borderId="0" xfId="40" applyFont="1" applyAlignment="1" applyProtection="1">
      <alignment horizontal="left"/>
      <protection hidden="1"/>
    </xf>
    <xf numFmtId="0" fontId="51" fillId="0" borderId="0" xfId="0" applyFont="1" applyProtection="1">
      <protection hidden="1"/>
    </xf>
    <xf numFmtId="0" fontId="69" fillId="0" borderId="0" xfId="0" applyFont="1" applyAlignment="1" applyProtection="1">
      <alignment horizontal="right" vertical="center"/>
      <protection hidden="1"/>
    </xf>
    <xf numFmtId="0" fontId="47" fillId="0" borderId="0" xfId="0" applyFont="1" applyAlignment="1" applyProtection="1">
      <alignment horizontal="center" vertical="center"/>
      <protection hidden="1"/>
    </xf>
    <xf numFmtId="0" fontId="28" fillId="0" borderId="0" xfId="0" applyFont="1" applyAlignment="1" applyProtection="1">
      <alignment horizontal="left" vertical="center"/>
      <protection hidden="1"/>
    </xf>
    <xf numFmtId="0" fontId="47" fillId="0" borderId="0" xfId="0" applyFont="1" applyAlignment="1" applyProtection="1">
      <alignment horizontal="right"/>
      <protection hidden="1"/>
    </xf>
    <xf numFmtId="0" fontId="43" fillId="0" borderId="0" xfId="0" applyFont="1" applyAlignment="1" applyProtection="1">
      <alignment vertical="top"/>
      <protection hidden="1"/>
    </xf>
    <xf numFmtId="0" fontId="31" fillId="0" borderId="0" xfId="0" applyFont="1" applyAlignment="1" applyProtection="1">
      <alignment vertical="center"/>
      <protection hidden="1"/>
    </xf>
    <xf numFmtId="0" fontId="60" fillId="0" borderId="0" xfId="0" applyFont="1" applyAlignment="1" applyProtection="1">
      <alignment vertical="center"/>
      <protection hidden="1"/>
    </xf>
    <xf numFmtId="2" fontId="43" fillId="0" borderId="0" xfId="0" applyNumberFormat="1" applyFont="1" applyAlignment="1" applyProtection="1">
      <alignment horizontal="right" vertical="center"/>
      <protection hidden="1"/>
    </xf>
    <xf numFmtId="4" fontId="43" fillId="0" borderId="0" xfId="0" applyNumberFormat="1" applyFont="1" applyAlignment="1" applyProtection="1">
      <alignment horizontal="right" vertical="center"/>
      <protection hidden="1"/>
    </xf>
    <xf numFmtId="9" fontId="70" fillId="0" borderId="0" xfId="0" applyNumberFormat="1" applyFont="1" applyAlignment="1" applyProtection="1">
      <alignment horizontal="left"/>
      <protection hidden="1"/>
    </xf>
    <xf numFmtId="0" fontId="43" fillId="0" borderId="25" xfId="0" applyFont="1" applyBorder="1" applyProtection="1">
      <protection hidden="1"/>
    </xf>
    <xf numFmtId="0" fontId="71" fillId="0" borderId="0" xfId="0" applyFont="1" applyAlignment="1" applyProtection="1">
      <alignment wrapText="1"/>
      <protection hidden="1"/>
    </xf>
    <xf numFmtId="0" fontId="42" fillId="41" borderId="0" xfId="0" applyFont="1" applyFill="1" applyAlignment="1" applyProtection="1">
      <alignment horizontal="center" vertical="center" wrapText="1"/>
      <protection hidden="1"/>
    </xf>
    <xf numFmtId="0" fontId="43" fillId="0" borderId="0" xfId="0" applyFont="1" applyAlignment="1" applyProtection="1">
      <alignment vertical="top" wrapText="1"/>
      <protection hidden="1"/>
    </xf>
    <xf numFmtId="0" fontId="62" fillId="0" borderId="0" xfId="0" applyFont="1" applyAlignment="1" applyProtection="1">
      <alignment vertical="top" wrapText="1"/>
      <protection hidden="1"/>
    </xf>
    <xf numFmtId="0" fontId="71" fillId="0" borderId="0" xfId="0" applyFont="1" applyAlignment="1" applyProtection="1">
      <alignment vertical="top" wrapText="1"/>
      <protection hidden="1"/>
    </xf>
    <xf numFmtId="0" fontId="33" fillId="0" borderId="0" xfId="0" applyFont="1" applyAlignment="1" applyProtection="1">
      <alignment horizontal="right"/>
      <protection hidden="1"/>
    </xf>
    <xf numFmtId="0" fontId="65" fillId="0" borderId="0" xfId="0" applyFont="1" applyAlignment="1" applyProtection="1">
      <alignment horizontal="left" wrapText="1"/>
      <protection hidden="1"/>
    </xf>
    <xf numFmtId="0" fontId="42" fillId="0" borderId="0" xfId="0" applyFont="1" applyAlignment="1" applyProtection="1">
      <alignment horizontal="left" wrapText="1"/>
      <protection hidden="1"/>
    </xf>
    <xf numFmtId="0" fontId="43" fillId="0" borderId="26" xfId="0" applyFont="1" applyBorder="1" applyAlignment="1" applyProtection="1">
      <alignment vertical="center"/>
      <protection hidden="1"/>
    </xf>
    <xf numFmtId="0" fontId="72" fillId="0" borderId="0" xfId="0" applyFont="1" applyAlignment="1" applyProtection="1">
      <alignment vertical="top"/>
      <protection hidden="1"/>
    </xf>
    <xf numFmtId="0" fontId="43" fillId="0" borderId="0" xfId="43" applyFont="1" applyAlignment="1" applyProtection="1">
      <alignment vertical="center" wrapText="1"/>
      <protection hidden="1"/>
    </xf>
    <xf numFmtId="0" fontId="62" fillId="0" borderId="0" xfId="43" applyFont="1" applyAlignment="1" applyProtection="1">
      <alignment vertical="center" wrapText="1"/>
      <protection hidden="1"/>
    </xf>
    <xf numFmtId="0" fontId="71" fillId="0" borderId="0" xfId="44" applyFont="1" applyAlignment="1" applyProtection="1">
      <alignment vertical="center" wrapText="1"/>
      <protection hidden="1"/>
    </xf>
    <xf numFmtId="0" fontId="42" fillId="0" borderId="0" xfId="0" applyFont="1" applyAlignment="1" applyProtection="1">
      <alignment vertical="justify" wrapText="1"/>
      <protection hidden="1"/>
    </xf>
    <xf numFmtId="0" fontId="43" fillId="0" borderId="27" xfId="0" applyFont="1" applyBorder="1" applyProtection="1">
      <protection hidden="1"/>
    </xf>
    <xf numFmtId="0" fontId="67" fillId="42" borderId="10" xfId="0" applyFont="1" applyFill="1" applyBorder="1" applyAlignment="1" applyProtection="1">
      <alignment horizontal="center" vertical="center"/>
      <protection hidden="1"/>
    </xf>
    <xf numFmtId="0" fontId="42" fillId="0" borderId="0" xfId="0" applyFont="1" applyAlignment="1" applyProtection="1">
      <alignment vertical="top" wrapText="1"/>
      <protection hidden="1"/>
    </xf>
    <xf numFmtId="0" fontId="62" fillId="0" borderId="0" xfId="0" applyFont="1" applyAlignment="1" applyProtection="1">
      <alignment horizontal="right" vertical="center"/>
      <protection hidden="1"/>
    </xf>
    <xf numFmtId="0" fontId="62" fillId="0" borderId="0" xfId="0" applyFont="1" applyProtection="1">
      <protection hidden="1"/>
    </xf>
    <xf numFmtId="0" fontId="62" fillId="0" borderId="0" xfId="0" applyFont="1" applyAlignment="1" applyProtection="1">
      <alignment horizontal="right"/>
      <protection hidden="1"/>
    </xf>
    <xf numFmtId="4" fontId="62" fillId="0" borderId="0" xfId="0" applyNumberFormat="1" applyFont="1" applyAlignment="1" applyProtection="1">
      <alignment horizontal="right"/>
      <protection hidden="1"/>
    </xf>
    <xf numFmtId="0" fontId="73" fillId="0" borderId="0" xfId="0" applyFont="1" applyAlignment="1" applyProtection="1">
      <alignment horizontal="right" vertical="center"/>
      <protection hidden="1"/>
    </xf>
    <xf numFmtId="0" fontId="74" fillId="0" borderId="0" xfId="0" applyFont="1" applyAlignment="1" applyProtection="1">
      <alignment horizontal="right" vertical="center"/>
      <protection hidden="1"/>
    </xf>
    <xf numFmtId="4" fontId="62" fillId="0" borderId="0" xfId="0" applyNumberFormat="1" applyFont="1" applyAlignment="1" applyProtection="1">
      <alignment horizontal="right" vertical="center"/>
      <protection hidden="1"/>
    </xf>
    <xf numFmtId="0" fontId="43" fillId="41" borderId="0" xfId="0" applyFont="1" applyFill="1" applyAlignment="1" applyProtection="1">
      <alignment horizontal="center" vertical="center"/>
      <protection hidden="1"/>
    </xf>
    <xf numFmtId="0" fontId="43" fillId="41" borderId="0" xfId="0" applyFont="1" applyFill="1" applyAlignment="1" applyProtection="1">
      <alignment horizontal="center" vertical="center" wrapText="1"/>
      <protection hidden="1"/>
    </xf>
    <xf numFmtId="0" fontId="71" fillId="0" borderId="0" xfId="0" applyFont="1" applyProtection="1">
      <protection hidden="1"/>
    </xf>
    <xf numFmtId="0" fontId="31" fillId="0" borderId="0" xfId="40" applyFont="1" applyAlignment="1" applyProtection="1">
      <alignment horizontal="center"/>
      <protection hidden="1"/>
    </xf>
    <xf numFmtId="0" fontId="63" fillId="0" borderId="0" xfId="0" applyFont="1" applyProtection="1">
      <protection locked="0" hidden="1"/>
    </xf>
    <xf numFmtId="0" fontId="43" fillId="41" borderId="0" xfId="0" applyFont="1" applyFill="1" applyAlignment="1" applyProtection="1">
      <alignment horizontal="center"/>
      <protection hidden="1"/>
    </xf>
    <xf numFmtId="0" fontId="42" fillId="0" borderId="0" xfId="0" applyFont="1" applyAlignment="1" applyProtection="1">
      <alignment wrapText="1"/>
      <protection hidden="1"/>
    </xf>
    <xf numFmtId="0" fontId="43" fillId="0" borderId="0" xfId="0" applyFont="1" applyAlignment="1">
      <alignment vertical="center"/>
    </xf>
    <xf numFmtId="0" fontId="43" fillId="0" borderId="0" xfId="40" applyFont="1" applyAlignment="1" applyProtection="1">
      <alignment wrapText="1"/>
      <protection hidden="1"/>
    </xf>
    <xf numFmtId="3" fontId="31" fillId="0" borderId="28" xfId="0" applyNumberFormat="1" applyFont="1" applyBorder="1" applyAlignment="1" applyProtection="1">
      <alignment horizontal="center" vertical="center"/>
      <protection locked="0" hidden="1"/>
    </xf>
    <xf numFmtId="0" fontId="75" fillId="0" borderId="0" xfId="0" applyFont="1" applyAlignment="1" applyProtection="1">
      <alignment vertical="center"/>
      <protection hidden="1"/>
    </xf>
    <xf numFmtId="0" fontId="76" fillId="0" borderId="29" xfId="36" applyFont="1" applyFill="1" applyBorder="1" applyAlignment="1" applyProtection="1">
      <alignment vertical="center"/>
      <protection hidden="1"/>
    </xf>
    <xf numFmtId="0" fontId="71" fillId="0" borderId="0" xfId="0" applyFont="1" applyAlignment="1" applyProtection="1">
      <alignment vertical="center" wrapText="1"/>
      <protection hidden="1"/>
    </xf>
    <xf numFmtId="0" fontId="40" fillId="0" borderId="0" xfId="40" applyFont="1" applyAlignment="1">
      <alignment horizontal="center" vertical="center"/>
    </xf>
    <xf numFmtId="0" fontId="0" fillId="43" borderId="0" xfId="0" applyFill="1" applyProtection="1">
      <protection hidden="1"/>
    </xf>
    <xf numFmtId="0" fontId="43" fillId="0" borderId="0" xfId="0" applyFont="1" applyAlignment="1" applyProtection="1">
      <alignment horizontal="justify" vertical="center" wrapText="1"/>
      <protection hidden="1"/>
    </xf>
    <xf numFmtId="0" fontId="62" fillId="0" borderId="0" xfId="0" applyFont="1" applyAlignment="1" applyProtection="1">
      <alignment horizontal="justify" vertical="center" wrapText="1"/>
      <protection hidden="1"/>
    </xf>
    <xf numFmtId="0" fontId="77" fillId="0" borderId="0" xfId="0" applyFont="1" applyAlignment="1" applyProtection="1">
      <alignment horizontal="justify" vertical="center" wrapText="1"/>
      <protection hidden="1"/>
    </xf>
    <xf numFmtId="0" fontId="77" fillId="0" borderId="0" xfId="0" applyFont="1" applyAlignment="1" applyProtection="1">
      <alignment horizontal="justify" vertical="center"/>
      <protection hidden="1"/>
    </xf>
    <xf numFmtId="0" fontId="43" fillId="41" borderId="0" xfId="0" applyFont="1" applyFill="1" applyAlignment="1" applyProtection="1">
      <alignment horizontal="center" wrapText="1"/>
      <protection hidden="1"/>
    </xf>
    <xf numFmtId="0" fontId="52" fillId="0" borderId="0" xfId="0" applyFont="1" applyAlignment="1" applyProtection="1">
      <alignment horizontal="right" vertical="center"/>
      <protection hidden="1"/>
    </xf>
    <xf numFmtId="164" fontId="52" fillId="0" borderId="0" xfId="0" applyNumberFormat="1" applyFont="1" applyAlignment="1" applyProtection="1">
      <alignment horizontal="center" vertical="center"/>
      <protection hidden="1"/>
    </xf>
    <xf numFmtId="9" fontId="45" fillId="0" borderId="0" xfId="0" applyNumberFormat="1" applyFont="1" applyAlignment="1" applyProtection="1">
      <alignment horizontal="center" vertical="top"/>
      <protection hidden="1"/>
    </xf>
    <xf numFmtId="4" fontId="51" fillId="0" borderId="0" xfId="0" applyNumberFormat="1" applyFont="1" applyAlignment="1" applyProtection="1">
      <alignment vertical="top"/>
      <protection hidden="1"/>
    </xf>
    <xf numFmtId="0" fontId="45" fillId="0" borderId="30" xfId="0" applyFont="1" applyBorder="1" applyAlignment="1" applyProtection="1">
      <alignment horizontal="center" vertical="top"/>
      <protection hidden="1"/>
    </xf>
    <xf numFmtId="0" fontId="45" fillId="0" borderId="31" xfId="0" applyFont="1" applyBorder="1" applyAlignment="1" applyProtection="1">
      <alignment vertical="top"/>
      <protection hidden="1"/>
    </xf>
    <xf numFmtId="0" fontId="45" fillId="0" borderId="31" xfId="0" applyFont="1" applyBorder="1" applyAlignment="1" applyProtection="1">
      <alignment horizontal="center" vertical="center"/>
      <protection hidden="1"/>
    </xf>
    <xf numFmtId="0" fontId="45" fillId="0" borderId="32" xfId="0" applyFont="1" applyBorder="1" applyAlignment="1" applyProtection="1">
      <alignment horizontal="center"/>
      <protection hidden="1"/>
    </xf>
    <xf numFmtId="0" fontId="78" fillId="0" borderId="31" xfId="0" applyFont="1" applyBorder="1" applyAlignment="1" applyProtection="1">
      <alignment vertical="center"/>
      <protection hidden="1"/>
    </xf>
    <xf numFmtId="0" fontId="75" fillId="0" borderId="31" xfId="0" applyFont="1" applyBorder="1" applyAlignment="1" applyProtection="1">
      <alignment vertical="center"/>
      <protection hidden="1"/>
    </xf>
    <xf numFmtId="0" fontId="75" fillId="0" borderId="33" xfId="0" applyFont="1" applyBorder="1" applyAlignment="1" applyProtection="1">
      <alignment vertical="center"/>
      <protection hidden="1"/>
    </xf>
    <xf numFmtId="0" fontId="42" fillId="0" borderId="0" xfId="36" applyFont="1" applyFill="1" applyBorder="1" applyAlignment="1" applyProtection="1">
      <alignment vertical="center"/>
      <protection hidden="1"/>
    </xf>
    <xf numFmtId="0" fontId="79" fillId="0" borderId="0" xfId="0" applyFont="1" applyAlignment="1" applyProtection="1">
      <alignment vertical="center"/>
      <protection hidden="1"/>
    </xf>
    <xf numFmtId="0" fontId="28" fillId="0" borderId="34" xfId="0" applyFont="1" applyBorder="1" applyProtection="1">
      <protection hidden="1"/>
    </xf>
    <xf numFmtId="0" fontId="28" fillId="0" borderId="31" xfId="0" applyFont="1" applyBorder="1" applyProtection="1">
      <protection hidden="1"/>
    </xf>
    <xf numFmtId="0" fontId="76" fillId="0" borderId="0" xfId="36" applyFont="1" applyFill="1" applyBorder="1" applyAlignment="1" applyProtection="1">
      <alignment vertical="center"/>
      <protection hidden="1"/>
    </xf>
    <xf numFmtId="0" fontId="42" fillId="43" borderId="0" xfId="0" applyFont="1" applyFill="1" applyProtection="1">
      <protection hidden="1"/>
    </xf>
    <xf numFmtId="0" fontId="43" fillId="43" borderId="0" xfId="0" applyFont="1" applyFill="1" applyAlignment="1" applyProtection="1">
      <alignment vertical="center"/>
      <protection hidden="1"/>
    </xf>
    <xf numFmtId="0" fontId="52" fillId="0" borderId="31" xfId="0" applyFont="1" applyBorder="1" applyAlignment="1" applyProtection="1">
      <alignment textRotation="90" wrapText="1"/>
      <protection hidden="1"/>
    </xf>
    <xf numFmtId="0" fontId="43" fillId="0" borderId="31" xfId="0" applyFont="1" applyBorder="1" applyProtection="1">
      <protection hidden="1"/>
    </xf>
    <xf numFmtId="0" fontId="43" fillId="0" borderId="31" xfId="0" applyFont="1" applyBorder="1" applyAlignment="1" applyProtection="1">
      <alignment vertical="center"/>
      <protection hidden="1"/>
    </xf>
    <xf numFmtId="0" fontId="43" fillId="0" borderId="31" xfId="0" applyFont="1" applyBorder="1" applyAlignment="1" applyProtection="1">
      <alignment horizontal="center" vertical="center"/>
      <protection hidden="1"/>
    </xf>
    <xf numFmtId="0" fontId="47" fillId="0" borderId="31" xfId="0" applyFont="1" applyBorder="1" applyAlignment="1" applyProtection="1">
      <alignment horizontal="center" vertical="center"/>
      <protection hidden="1"/>
    </xf>
    <xf numFmtId="0" fontId="27" fillId="0" borderId="31" xfId="0" applyFont="1" applyBorder="1" applyProtection="1">
      <protection hidden="1"/>
    </xf>
    <xf numFmtId="0" fontId="60" fillId="0" borderId="31" xfId="0" applyFont="1" applyBorder="1" applyAlignment="1" applyProtection="1">
      <alignment vertical="center"/>
      <protection hidden="1"/>
    </xf>
    <xf numFmtId="2" fontId="43" fillId="0" borderId="31" xfId="0" applyNumberFormat="1" applyFont="1" applyBorder="1" applyAlignment="1" applyProtection="1">
      <alignment horizontal="right" vertical="center"/>
      <protection hidden="1"/>
    </xf>
    <xf numFmtId="0" fontId="52" fillId="0" borderId="34" xfId="0" applyFont="1" applyBorder="1" applyAlignment="1" applyProtection="1">
      <alignment textRotation="90" wrapText="1"/>
      <protection hidden="1"/>
    </xf>
    <xf numFmtId="0" fontId="43" fillId="0" borderId="34" xfId="0" applyFont="1" applyBorder="1" applyProtection="1">
      <protection hidden="1"/>
    </xf>
    <xf numFmtId="0" fontId="43" fillId="0" borderId="34" xfId="0" applyFont="1" applyBorder="1" applyAlignment="1" applyProtection="1">
      <alignment vertical="center"/>
      <protection hidden="1"/>
    </xf>
    <xf numFmtId="0" fontId="43" fillId="0" borderId="34" xfId="0" applyFont="1" applyBorder="1" applyAlignment="1" applyProtection="1">
      <alignment horizontal="right" vertical="center"/>
      <protection hidden="1"/>
    </xf>
    <xf numFmtId="0" fontId="43" fillId="0" borderId="34" xfId="0" applyFont="1" applyBorder="1" applyAlignment="1" applyProtection="1">
      <alignment horizontal="center" vertical="center"/>
      <protection hidden="1"/>
    </xf>
    <xf numFmtId="0" fontId="47" fillId="0" borderId="34" xfId="0" applyFont="1" applyBorder="1" applyAlignment="1" applyProtection="1">
      <alignment horizontal="center" vertical="center"/>
      <protection hidden="1"/>
    </xf>
    <xf numFmtId="0" fontId="27" fillId="0" borderId="34" xfId="0" applyFont="1" applyBorder="1" applyProtection="1">
      <protection hidden="1"/>
    </xf>
    <xf numFmtId="0" fontId="60" fillId="0" borderId="34" xfId="0" applyFont="1" applyBorder="1" applyAlignment="1" applyProtection="1">
      <alignment vertical="center"/>
      <protection hidden="1"/>
    </xf>
    <xf numFmtId="2" fontId="43" fillId="0" borderId="34" xfId="0" applyNumberFormat="1" applyFont="1" applyBorder="1" applyAlignment="1" applyProtection="1">
      <alignment horizontal="right" vertical="center"/>
      <protection hidden="1"/>
    </xf>
    <xf numFmtId="164" fontId="31" fillId="0" borderId="0" xfId="0" applyNumberFormat="1" applyFont="1" applyAlignment="1" applyProtection="1">
      <alignment horizontal="center" vertical="top"/>
      <protection hidden="1"/>
    </xf>
    <xf numFmtId="49" fontId="42" fillId="0" borderId="31" xfId="0" applyNumberFormat="1" applyFont="1" applyBorder="1" applyAlignment="1" applyProtection="1">
      <alignment vertical="center"/>
      <protection hidden="1"/>
    </xf>
    <xf numFmtId="49" fontId="42" fillId="0" borderId="0" xfId="0" applyNumberFormat="1" applyFont="1" applyAlignment="1" applyProtection="1">
      <alignment horizontal="left" vertical="center"/>
      <protection hidden="1"/>
    </xf>
    <xf numFmtId="0" fontId="80" fillId="0" borderId="0" xfId="36" applyFont="1" applyFill="1" applyBorder="1" applyAlignment="1" applyProtection="1">
      <alignment vertical="center"/>
      <protection hidden="1"/>
    </xf>
    <xf numFmtId="0" fontId="81" fillId="0" borderId="0" xfId="36" applyFont="1" applyFill="1" applyBorder="1" applyAlignment="1" applyProtection="1">
      <alignment vertical="center"/>
      <protection hidden="1"/>
    </xf>
    <xf numFmtId="0" fontId="52" fillId="0" borderId="0" xfId="0" applyFont="1" applyAlignment="1" applyProtection="1">
      <alignment horizontal="center" vertical="top"/>
      <protection hidden="1"/>
    </xf>
    <xf numFmtId="0" fontId="43" fillId="0" borderId="31" xfId="0" applyFont="1" applyBorder="1" applyAlignment="1" applyProtection="1">
      <alignment horizontal="right" vertical="center"/>
      <protection hidden="1"/>
    </xf>
    <xf numFmtId="0" fontId="43" fillId="0" borderId="0" xfId="0" applyFont="1" applyAlignment="1" applyProtection="1">
      <alignment horizontal="justify" vertical="center"/>
      <protection hidden="1"/>
    </xf>
    <xf numFmtId="0" fontId="28" fillId="0" borderId="33" xfId="0" applyFont="1" applyBorder="1" applyAlignment="1" applyProtection="1">
      <alignment horizontal="center" vertical="top"/>
      <protection hidden="1"/>
    </xf>
    <xf numFmtId="0" fontId="43" fillId="0" borderId="35" xfId="0" applyFont="1" applyBorder="1" applyAlignment="1" applyProtection="1">
      <alignment vertical="center"/>
      <protection hidden="1"/>
    </xf>
    <xf numFmtId="0" fontId="43" fillId="0" borderId="36" xfId="0" applyFont="1" applyBorder="1" applyAlignment="1" applyProtection="1">
      <alignment vertical="center"/>
      <protection hidden="1"/>
    </xf>
    <xf numFmtId="0" fontId="43" fillId="0" borderId="36" xfId="0" applyFont="1" applyBorder="1" applyProtection="1">
      <protection hidden="1"/>
    </xf>
    <xf numFmtId="0" fontId="28" fillId="0" borderId="36" xfId="0" applyFont="1" applyBorder="1" applyProtection="1">
      <protection hidden="1"/>
    </xf>
    <xf numFmtId="0" fontId="27" fillId="0" borderId="36" xfId="0" applyFont="1" applyBorder="1" applyAlignment="1" applyProtection="1">
      <alignment horizontal="center"/>
      <protection hidden="1"/>
    </xf>
    <xf numFmtId="0" fontId="42" fillId="0" borderId="36" xfId="0" applyFont="1" applyBorder="1" applyProtection="1">
      <protection hidden="1"/>
    </xf>
    <xf numFmtId="0" fontId="52" fillId="0" borderId="37" xfId="0" applyFont="1" applyBorder="1" applyAlignment="1" applyProtection="1">
      <alignment vertical="center"/>
      <protection hidden="1"/>
    </xf>
    <xf numFmtId="0" fontId="52" fillId="0" borderId="38" xfId="0" applyFont="1" applyBorder="1" applyAlignment="1" applyProtection="1">
      <alignment vertical="center"/>
      <protection hidden="1"/>
    </xf>
    <xf numFmtId="0" fontId="42" fillId="0" borderId="38" xfId="0" applyFont="1" applyBorder="1" applyProtection="1">
      <protection hidden="1"/>
    </xf>
    <xf numFmtId="0" fontId="28" fillId="0" borderId="38" xfId="0" applyFont="1" applyBorder="1" applyProtection="1">
      <protection hidden="1"/>
    </xf>
    <xf numFmtId="0" fontId="43" fillId="0" borderId="39" xfId="0" applyFont="1" applyBorder="1" applyProtection="1">
      <protection hidden="1"/>
    </xf>
    <xf numFmtId="0" fontId="61" fillId="0" borderId="25" xfId="0" applyFont="1" applyBorder="1" applyProtection="1">
      <protection hidden="1"/>
    </xf>
    <xf numFmtId="0" fontId="61" fillId="0" borderId="25" xfId="0" applyFont="1" applyBorder="1" applyAlignment="1" applyProtection="1">
      <alignment vertical="center"/>
      <protection hidden="1"/>
    </xf>
    <xf numFmtId="0" fontId="0" fillId="43" borderId="24" xfId="0" applyFill="1" applyBorder="1" applyProtection="1">
      <protection hidden="1"/>
    </xf>
    <xf numFmtId="0" fontId="52" fillId="0" borderId="24" xfId="0" applyFont="1" applyBorder="1" applyAlignment="1" applyProtection="1">
      <alignment horizontal="center" vertical="justify"/>
      <protection hidden="1"/>
    </xf>
    <xf numFmtId="0" fontId="28" fillId="0" borderId="24" xfId="0" applyFont="1" applyBorder="1" applyProtection="1">
      <protection hidden="1"/>
    </xf>
    <xf numFmtId="0" fontId="48" fillId="0" borderId="25" xfId="0" applyFont="1" applyBorder="1" applyProtection="1">
      <protection hidden="1"/>
    </xf>
    <xf numFmtId="0" fontId="43" fillId="0" borderId="25" xfId="0" applyFont="1" applyBorder="1" applyAlignment="1" applyProtection="1">
      <alignment horizontal="center"/>
      <protection hidden="1"/>
    </xf>
    <xf numFmtId="0" fontId="28" fillId="0" borderId="24" xfId="0" applyFont="1" applyBorder="1" applyAlignment="1" applyProtection="1">
      <alignment horizontal="center" vertical="center"/>
      <protection hidden="1"/>
    </xf>
    <xf numFmtId="0" fontId="52" fillId="0" borderId="40" xfId="0" applyFont="1" applyBorder="1" applyAlignment="1" applyProtection="1">
      <alignment textRotation="90" wrapText="1"/>
      <protection hidden="1"/>
    </xf>
    <xf numFmtId="0" fontId="43" fillId="0" borderId="41" xfId="0" applyFont="1" applyBorder="1" applyProtection="1">
      <protection hidden="1"/>
    </xf>
    <xf numFmtId="0" fontId="52" fillId="0" borderId="42" xfId="0" applyFont="1" applyBorder="1" applyAlignment="1" applyProtection="1">
      <alignment textRotation="90" wrapText="1"/>
      <protection hidden="1"/>
    </xf>
    <xf numFmtId="0" fontId="43" fillId="0" borderId="43" xfId="0" applyFont="1" applyBorder="1" applyProtection="1">
      <protection hidden="1"/>
    </xf>
    <xf numFmtId="0" fontId="51" fillId="0" borderId="24" xfId="0" applyFont="1" applyBorder="1" applyAlignment="1" applyProtection="1">
      <alignment vertical="center" textRotation="90"/>
      <protection hidden="1"/>
    </xf>
    <xf numFmtId="0" fontId="43" fillId="0" borderId="25" xfId="0" applyFont="1" applyBorder="1" applyAlignment="1" applyProtection="1">
      <alignment vertical="top"/>
      <protection hidden="1"/>
    </xf>
    <xf numFmtId="0" fontId="45" fillId="0" borderId="24" xfId="0" applyFont="1" applyBorder="1" applyProtection="1">
      <protection hidden="1"/>
    </xf>
    <xf numFmtId="0" fontId="52" fillId="0" borderId="24" xfId="0" applyFont="1" applyBorder="1" applyAlignment="1" applyProtection="1">
      <alignment vertical="center" textRotation="90"/>
      <protection hidden="1"/>
    </xf>
    <xf numFmtId="0" fontId="42" fillId="0" borderId="44" xfId="0" applyFont="1" applyBorder="1" applyProtection="1">
      <protection hidden="1"/>
    </xf>
    <xf numFmtId="0" fontId="42" fillId="0" borderId="45" xfId="0" applyFont="1" applyBorder="1" applyProtection="1">
      <protection hidden="1"/>
    </xf>
    <xf numFmtId="0" fontId="0" fillId="43" borderId="40" xfId="0" applyFill="1" applyBorder="1" applyProtection="1">
      <protection hidden="1"/>
    </xf>
    <xf numFmtId="0" fontId="0" fillId="43" borderId="34" xfId="0" applyFill="1" applyBorder="1" applyProtection="1">
      <protection hidden="1"/>
    </xf>
    <xf numFmtId="0" fontId="28" fillId="0" borderId="40" xfId="0" applyFont="1" applyBorder="1" applyProtection="1">
      <protection hidden="1"/>
    </xf>
    <xf numFmtId="0" fontId="46" fillId="0" borderId="34" xfId="0" applyFont="1" applyBorder="1" applyAlignment="1" applyProtection="1">
      <alignment wrapText="1"/>
      <protection hidden="1"/>
    </xf>
    <xf numFmtId="0" fontId="43" fillId="0" borderId="34" xfId="40" applyFont="1" applyBorder="1" applyAlignment="1" applyProtection="1">
      <alignment horizontal="left"/>
      <protection hidden="1"/>
    </xf>
    <xf numFmtId="0" fontId="43" fillId="0" borderId="34" xfId="40" applyFont="1" applyBorder="1" applyAlignment="1" applyProtection="1">
      <alignment horizontal="right"/>
      <protection hidden="1"/>
    </xf>
    <xf numFmtId="0" fontId="43" fillId="0" borderId="34" xfId="40" applyFont="1" applyBorder="1" applyAlignment="1" applyProtection="1">
      <alignment horizontal="center"/>
      <protection hidden="1"/>
    </xf>
    <xf numFmtId="0" fontId="55" fillId="0" borderId="34" xfId="40" applyFont="1" applyBorder="1" applyAlignment="1" applyProtection="1">
      <alignment horizontal="left"/>
      <protection hidden="1"/>
    </xf>
    <xf numFmtId="0" fontId="31" fillId="0" borderId="34" xfId="40" applyFont="1" applyBorder="1" applyAlignment="1" applyProtection="1">
      <alignment horizontal="left"/>
      <protection hidden="1"/>
    </xf>
    <xf numFmtId="0" fontId="32" fillId="0" borderId="34" xfId="40" applyFont="1" applyBorder="1" applyProtection="1">
      <protection hidden="1"/>
    </xf>
    <xf numFmtId="0" fontId="70" fillId="0" borderId="34" xfId="0" applyFont="1" applyBorder="1" applyAlignment="1" applyProtection="1">
      <alignment vertical="center"/>
      <protection hidden="1"/>
    </xf>
    <xf numFmtId="0" fontId="82" fillId="0" borderId="31" xfId="0" applyFont="1" applyBorder="1" applyAlignment="1">
      <alignment vertical="center"/>
    </xf>
    <xf numFmtId="0" fontId="83" fillId="0" borderId="0" xfId="0" applyFont="1" applyAlignment="1">
      <alignment vertical="center"/>
    </xf>
    <xf numFmtId="0" fontId="43" fillId="0" borderId="0" xfId="0" applyFont="1"/>
    <xf numFmtId="0" fontId="42" fillId="0" borderId="0" xfId="0" applyFont="1" applyAlignment="1" applyProtection="1">
      <alignment horizontal="left" vertical="center"/>
      <protection hidden="1"/>
    </xf>
    <xf numFmtId="0" fontId="45" fillId="0" borderId="33" xfId="0" applyFont="1" applyBorder="1" applyAlignment="1" applyProtection="1">
      <alignment vertical="top"/>
      <protection hidden="1"/>
    </xf>
    <xf numFmtId="0" fontId="28" fillId="0" borderId="35" xfId="0" applyFont="1" applyBorder="1" applyProtection="1">
      <protection hidden="1"/>
    </xf>
    <xf numFmtId="0" fontId="84" fillId="43" borderId="25" xfId="0" applyFont="1" applyFill="1" applyBorder="1" applyProtection="1">
      <protection hidden="1"/>
    </xf>
    <xf numFmtId="0" fontId="84" fillId="43" borderId="41" xfId="0" applyFont="1" applyFill="1" applyBorder="1" applyProtection="1">
      <protection hidden="1"/>
    </xf>
    <xf numFmtId="0" fontId="85" fillId="0" borderId="0" xfId="0" applyFont="1" applyAlignment="1" applyProtection="1">
      <alignment vertical="center"/>
      <protection hidden="1"/>
    </xf>
    <xf numFmtId="0" fontId="85" fillId="0" borderId="0" xfId="0" applyFont="1" applyProtection="1">
      <protection hidden="1"/>
    </xf>
    <xf numFmtId="2" fontId="85" fillId="0" borderId="0" xfId="0" applyNumberFormat="1" applyFont="1" applyAlignment="1" applyProtection="1">
      <alignment vertical="center"/>
      <protection hidden="1"/>
    </xf>
    <xf numFmtId="0" fontId="85" fillId="0" borderId="0" xfId="0" applyFont="1" applyAlignment="1" applyProtection="1">
      <alignment horizontal="center" vertical="center"/>
      <protection hidden="1"/>
    </xf>
    <xf numFmtId="0" fontId="86" fillId="0" borderId="0" xfId="0" applyFont="1" applyAlignment="1" applyProtection="1">
      <alignment horizontal="center"/>
      <protection hidden="1"/>
    </xf>
    <xf numFmtId="0" fontId="86" fillId="0" borderId="0" xfId="0" applyFont="1" applyAlignment="1" applyProtection="1">
      <alignment horizontal="center" vertical="center"/>
      <protection hidden="1"/>
    </xf>
    <xf numFmtId="0" fontId="87" fillId="0" borderId="0" xfId="0" applyFont="1" applyAlignment="1" applyProtection="1">
      <alignment vertical="center"/>
      <protection hidden="1"/>
    </xf>
    <xf numFmtId="0" fontId="85" fillId="0" borderId="0" xfId="0" applyFont="1" applyAlignment="1" applyProtection="1">
      <alignment horizontal="center"/>
      <protection hidden="1"/>
    </xf>
    <xf numFmtId="2" fontId="85" fillId="0" borderId="0" xfId="0" applyNumberFormat="1" applyFont="1" applyAlignment="1" applyProtection="1">
      <alignment horizontal="center" vertical="center"/>
      <protection hidden="1"/>
    </xf>
    <xf numFmtId="0" fontId="52" fillId="42" borderId="13" xfId="0" applyFont="1" applyFill="1" applyBorder="1" applyAlignment="1" applyProtection="1">
      <alignment horizontal="center" vertical="center"/>
      <protection hidden="1"/>
    </xf>
    <xf numFmtId="0" fontId="52" fillId="43" borderId="0" xfId="0" applyFont="1" applyFill="1" applyAlignment="1" applyProtection="1">
      <alignment horizontal="center" vertical="center"/>
      <protection hidden="1"/>
    </xf>
    <xf numFmtId="0" fontId="88" fillId="43" borderId="0" xfId="0" applyFont="1" applyFill="1" applyAlignment="1" applyProtection="1">
      <alignment textRotation="90" wrapText="1"/>
      <protection hidden="1"/>
    </xf>
    <xf numFmtId="0" fontId="89" fillId="43" borderId="0" xfId="0" applyFont="1" applyFill="1" applyProtection="1">
      <protection hidden="1"/>
    </xf>
    <xf numFmtId="0" fontId="61" fillId="43" borderId="0" xfId="0" applyFont="1" applyFill="1" applyAlignment="1" applyProtection="1">
      <alignment textRotation="90" wrapText="1"/>
      <protection hidden="1"/>
    </xf>
    <xf numFmtId="0" fontId="90" fillId="43" borderId="0" xfId="0" applyFont="1" applyFill="1" applyProtection="1">
      <protection hidden="1"/>
    </xf>
    <xf numFmtId="0" fontId="90" fillId="43" borderId="0" xfId="0" applyFont="1" applyFill="1" applyAlignment="1" applyProtection="1">
      <alignment horizontal="center" vertical="center"/>
      <protection hidden="1"/>
    </xf>
    <xf numFmtId="0" fontId="52" fillId="43" borderId="0" xfId="0" applyFont="1" applyFill="1" applyProtection="1">
      <protection hidden="1"/>
    </xf>
    <xf numFmtId="0" fontId="28" fillId="0" borderId="31" xfId="0" applyFont="1" applyBorder="1" applyAlignment="1" applyProtection="1">
      <alignment horizontal="center"/>
      <protection hidden="1"/>
    </xf>
    <xf numFmtId="9" fontId="28" fillId="0" borderId="0" xfId="0" applyNumberFormat="1" applyFont="1" applyAlignment="1" applyProtection="1">
      <alignment horizontal="center" vertical="center"/>
      <protection hidden="1"/>
    </xf>
    <xf numFmtId="0" fontId="51" fillId="0" borderId="0" xfId="0" applyFont="1" applyAlignment="1" applyProtection="1">
      <alignment vertical="center"/>
      <protection hidden="1"/>
    </xf>
    <xf numFmtId="0" fontId="28" fillId="0" borderId="46" xfId="0" applyFont="1" applyBorder="1" applyProtection="1">
      <protection hidden="1"/>
    </xf>
    <xf numFmtId="0" fontId="43" fillId="0" borderId="0" xfId="44" applyFont="1" applyAlignment="1" applyProtection="1">
      <alignment vertical="center" wrapText="1"/>
      <protection hidden="1"/>
    </xf>
    <xf numFmtId="0" fontId="33" fillId="0" borderId="0" xfId="0" applyFont="1" applyAlignment="1" applyProtection="1">
      <alignment horizontal="right" vertical="top"/>
      <protection hidden="1"/>
    </xf>
    <xf numFmtId="0" fontId="67" fillId="0" borderId="0" xfId="0" applyFont="1" applyAlignment="1" applyProtection="1">
      <alignment horizontal="left" vertical="center" wrapText="1"/>
      <protection hidden="1"/>
    </xf>
    <xf numFmtId="0" fontId="42" fillId="0" borderId="0" xfId="41" applyFont="1" applyAlignment="1" applyProtection="1">
      <alignment vertical="center"/>
      <protection hidden="1"/>
    </xf>
    <xf numFmtId="0" fontId="42" fillId="0" borderId="0" xfId="41" applyFont="1" applyAlignment="1" applyProtection="1">
      <alignment horizontal="left" vertical="center"/>
      <protection hidden="1"/>
    </xf>
    <xf numFmtId="0" fontId="91" fillId="41" borderId="47" xfId="40" applyFont="1" applyFill="1" applyBorder="1" applyAlignment="1" applyProtection="1">
      <alignment horizontal="center" vertical="center"/>
      <protection hidden="1"/>
    </xf>
    <xf numFmtId="0" fontId="42" fillId="0" borderId="48" xfId="40" applyFont="1" applyBorder="1" applyAlignment="1" applyProtection="1">
      <alignment horizontal="center" vertical="center"/>
      <protection hidden="1"/>
    </xf>
    <xf numFmtId="0" fontId="42" fillId="0" borderId="49" xfId="40" applyFont="1" applyBorder="1" applyAlignment="1" applyProtection="1">
      <alignment horizontal="center" vertical="center"/>
      <protection hidden="1"/>
    </xf>
    <xf numFmtId="0" fontId="42" fillId="0" borderId="50" xfId="0" applyFont="1" applyBorder="1" applyAlignment="1" applyProtection="1">
      <alignment horizontal="center" vertical="center" wrapText="1"/>
      <protection hidden="1"/>
    </xf>
    <xf numFmtId="0" fontId="42" fillId="44" borderId="51" xfId="40" applyFont="1" applyFill="1" applyBorder="1" applyAlignment="1">
      <alignment horizontal="center" vertical="center"/>
    </xf>
    <xf numFmtId="165" fontId="91" fillId="41" borderId="52" xfId="43" applyNumberFormat="1" applyFont="1" applyFill="1" applyBorder="1" applyAlignment="1" applyProtection="1">
      <alignment horizontal="center" vertical="center"/>
      <protection hidden="1"/>
    </xf>
    <xf numFmtId="0" fontId="42" fillId="0" borderId="53" xfId="0" applyFont="1" applyBorder="1" applyAlignment="1" applyProtection="1">
      <alignment horizontal="center" vertical="center" wrapText="1"/>
      <protection hidden="1"/>
    </xf>
    <xf numFmtId="0" fontId="42" fillId="0" borderId="14" xfId="43" applyFont="1" applyBorder="1" applyAlignment="1" applyProtection="1">
      <alignment horizontal="center" vertical="center"/>
      <protection hidden="1"/>
    </xf>
    <xf numFmtId="165" fontId="42" fillId="0" borderId="52" xfId="43" applyNumberFormat="1" applyFont="1" applyBorder="1" applyAlignment="1" applyProtection="1">
      <alignment horizontal="center" vertical="center"/>
      <protection hidden="1"/>
    </xf>
    <xf numFmtId="0" fontId="91" fillId="0" borderId="53" xfId="0" applyFont="1" applyBorder="1" applyAlignment="1" applyProtection="1">
      <alignment horizontal="center" vertical="center"/>
      <protection hidden="1"/>
    </xf>
    <xf numFmtId="0" fontId="42" fillId="0" borderId="54" xfId="0" applyFont="1" applyBorder="1" applyAlignment="1" applyProtection="1">
      <alignment horizontal="center" vertical="center"/>
      <protection hidden="1"/>
    </xf>
    <xf numFmtId="0" fontId="91" fillId="0" borderId="50" xfId="0" applyFont="1" applyBorder="1" applyAlignment="1" applyProtection="1">
      <alignment horizontal="center" vertical="center"/>
      <protection hidden="1"/>
    </xf>
    <xf numFmtId="0" fontId="42" fillId="0" borderId="51" xfId="0" applyFont="1" applyBorder="1" applyAlignment="1" applyProtection="1">
      <alignment horizontal="center" vertical="center"/>
      <protection hidden="1"/>
    </xf>
    <xf numFmtId="0" fontId="42" fillId="0" borderId="50" xfId="0" applyFont="1" applyBorder="1" applyAlignment="1" applyProtection="1">
      <alignment horizontal="center" vertical="center"/>
      <protection hidden="1"/>
    </xf>
    <xf numFmtId="0" fontId="42" fillId="0" borderId="53" xfId="0" applyFont="1" applyBorder="1" applyAlignment="1" applyProtection="1">
      <alignment horizontal="center" vertical="center"/>
      <protection hidden="1"/>
    </xf>
    <xf numFmtId="0" fontId="42" fillId="44" borderId="55" xfId="0" applyFont="1" applyFill="1" applyBorder="1" applyAlignment="1" applyProtection="1">
      <alignment horizontal="center" vertical="center"/>
      <protection hidden="1"/>
    </xf>
    <xf numFmtId="165" fontId="91" fillId="41" borderId="52" xfId="0" applyNumberFormat="1" applyFont="1" applyFill="1" applyBorder="1" applyAlignment="1" applyProtection="1">
      <alignment horizontal="center" vertical="center"/>
      <protection hidden="1"/>
    </xf>
    <xf numFmtId="0" fontId="42" fillId="0" borderId="55" xfId="0" applyFont="1" applyBorder="1" applyAlignment="1" applyProtection="1">
      <alignment horizontal="center" vertical="center"/>
      <protection hidden="1"/>
    </xf>
    <xf numFmtId="0" fontId="42" fillId="0" borderId="55" xfId="43" applyFont="1" applyBorder="1" applyAlignment="1" applyProtection="1">
      <alignment horizontal="center" vertical="center"/>
      <protection hidden="1"/>
    </xf>
    <xf numFmtId="0" fontId="42" fillId="0" borderId="56" xfId="0" applyFont="1" applyBorder="1" applyAlignment="1" applyProtection="1">
      <alignment horizontal="center" vertical="center"/>
      <protection hidden="1"/>
    </xf>
    <xf numFmtId="0" fontId="79" fillId="44" borderId="14" xfId="0" applyFont="1" applyFill="1" applyBorder="1" applyAlignment="1" applyProtection="1">
      <alignment horizontal="center" vertical="center"/>
      <protection hidden="1"/>
    </xf>
    <xf numFmtId="165" fontId="67" fillId="41" borderId="57" xfId="0" applyNumberFormat="1" applyFont="1" applyFill="1" applyBorder="1" applyAlignment="1" applyProtection="1">
      <alignment horizontal="center" vertical="center"/>
      <protection hidden="1"/>
    </xf>
    <xf numFmtId="0" fontId="42" fillId="0" borderId="53" xfId="43" applyFont="1" applyBorder="1" applyAlignment="1" applyProtection="1">
      <alignment horizontal="center" vertical="center"/>
      <protection hidden="1"/>
    </xf>
    <xf numFmtId="0" fontId="42" fillId="0" borderId="54" xfId="40" applyFont="1" applyBorder="1" applyAlignment="1">
      <alignment horizontal="center" vertical="center"/>
    </xf>
    <xf numFmtId="165" fontId="42" fillId="44" borderId="51" xfId="43" applyNumberFormat="1" applyFont="1" applyFill="1" applyBorder="1" applyAlignment="1" applyProtection="1">
      <alignment horizontal="center" vertical="center"/>
      <protection hidden="1"/>
    </xf>
    <xf numFmtId="0" fontId="42" fillId="0" borderId="58" xfId="43" applyFont="1" applyBorder="1" applyAlignment="1" applyProtection="1">
      <alignment horizontal="center" vertical="center"/>
      <protection hidden="1"/>
    </xf>
    <xf numFmtId="165" fontId="42" fillId="44" borderId="55" xfId="43" applyNumberFormat="1" applyFont="1" applyFill="1" applyBorder="1" applyAlignment="1" applyProtection="1">
      <alignment horizontal="center" vertical="center"/>
      <protection hidden="1"/>
    </xf>
    <xf numFmtId="2" fontId="67" fillId="41" borderId="59" xfId="43" applyNumberFormat="1" applyFont="1" applyFill="1" applyBorder="1" applyAlignment="1" applyProtection="1">
      <alignment horizontal="center" vertical="center"/>
      <protection hidden="1"/>
    </xf>
    <xf numFmtId="0" fontId="42" fillId="0" borderId="60" xfId="0" applyFont="1" applyBorder="1" applyAlignment="1" applyProtection="1">
      <alignment horizontal="center" vertical="center" wrapText="1"/>
      <protection hidden="1"/>
    </xf>
    <xf numFmtId="0" fontId="67" fillId="41" borderId="61" xfId="0" applyFont="1" applyFill="1" applyBorder="1" applyAlignment="1" applyProtection="1">
      <alignment horizontal="center" vertical="center"/>
      <protection hidden="1"/>
    </xf>
    <xf numFmtId="0" fontId="67" fillId="41" borderId="62" xfId="0" applyFont="1" applyFill="1" applyBorder="1" applyAlignment="1" applyProtection="1">
      <alignment horizontal="center" vertical="center"/>
      <protection hidden="1"/>
    </xf>
    <xf numFmtId="0" fontId="70" fillId="45" borderId="15" xfId="0" applyFont="1" applyFill="1" applyBorder="1" applyAlignment="1" applyProtection="1">
      <alignment horizontal="center"/>
      <protection hidden="1"/>
    </xf>
    <xf numFmtId="0" fontId="92" fillId="45" borderId="13" xfId="0" applyFont="1" applyFill="1" applyBorder="1" applyAlignment="1" applyProtection="1">
      <alignment horizontal="center" vertical="center"/>
      <protection hidden="1"/>
    </xf>
    <xf numFmtId="0" fontId="44" fillId="45" borderId="16" xfId="0" applyFont="1" applyFill="1" applyBorder="1" applyAlignment="1" applyProtection="1">
      <alignment horizontal="left" vertical="center"/>
      <protection hidden="1"/>
    </xf>
    <xf numFmtId="9" fontId="44" fillId="45" borderId="17" xfId="0" applyNumberFormat="1" applyFont="1" applyFill="1" applyBorder="1" applyAlignment="1" applyProtection="1">
      <alignment horizontal="center" vertical="center"/>
      <protection hidden="1"/>
    </xf>
    <xf numFmtId="0" fontId="44" fillId="0" borderId="0" xfId="0" applyFont="1" applyProtection="1">
      <protection hidden="1"/>
    </xf>
    <xf numFmtId="0" fontId="70" fillId="45" borderId="0" xfId="0" applyFont="1" applyFill="1" applyAlignment="1" applyProtection="1">
      <alignment horizontal="center"/>
      <protection hidden="1"/>
    </xf>
    <xf numFmtId="0" fontId="70" fillId="45" borderId="18" xfId="0" applyFont="1" applyFill="1" applyBorder="1" applyAlignment="1" applyProtection="1">
      <alignment horizontal="center" vertical="center"/>
      <protection hidden="1"/>
    </xf>
    <xf numFmtId="0" fontId="44" fillId="45" borderId="0" xfId="0" applyFont="1" applyFill="1" applyAlignment="1" applyProtection="1">
      <alignment horizontal="left" vertical="center"/>
      <protection hidden="1"/>
    </xf>
    <xf numFmtId="0" fontId="44" fillId="0" borderId="19" xfId="0" applyFont="1" applyBorder="1" applyAlignment="1" applyProtection="1">
      <alignment vertical="center"/>
      <protection hidden="1"/>
    </xf>
    <xf numFmtId="0" fontId="44" fillId="45" borderId="20" xfId="0" applyFont="1" applyFill="1" applyBorder="1" applyAlignment="1" applyProtection="1">
      <alignment horizontal="left" vertical="center"/>
      <protection hidden="1"/>
    </xf>
    <xf numFmtId="0" fontId="44" fillId="0" borderId="21" xfId="0" applyFont="1" applyBorder="1" applyAlignment="1" applyProtection="1">
      <alignment vertical="center"/>
      <protection hidden="1"/>
    </xf>
    <xf numFmtId="0" fontId="70" fillId="45" borderId="22" xfId="0" applyFont="1" applyFill="1" applyBorder="1" applyAlignment="1" applyProtection="1">
      <alignment horizontal="center"/>
      <protection hidden="1"/>
    </xf>
    <xf numFmtId="9" fontId="44" fillId="0" borderId="19" xfId="0" applyNumberFormat="1" applyFont="1" applyBorder="1" applyAlignment="1" applyProtection="1">
      <alignment horizontal="center" vertical="center"/>
      <protection hidden="1"/>
    </xf>
    <xf numFmtId="0" fontId="44" fillId="0" borderId="16" xfId="0" applyFont="1" applyBorder="1" applyAlignment="1" applyProtection="1">
      <alignment vertical="center"/>
      <protection hidden="1"/>
    </xf>
    <xf numFmtId="9" fontId="44" fillId="0" borderId="17" xfId="0" applyNumberFormat="1" applyFont="1" applyBorder="1" applyAlignment="1" applyProtection="1">
      <alignment horizontal="center" vertical="center"/>
      <protection hidden="1"/>
    </xf>
    <xf numFmtId="0" fontId="44" fillId="0" borderId="20" xfId="0" applyFont="1" applyBorder="1" applyAlignment="1" applyProtection="1">
      <alignment vertical="center"/>
      <protection hidden="1"/>
    </xf>
    <xf numFmtId="0" fontId="44" fillId="0" borderId="0" xfId="0" applyFont="1" applyAlignment="1" applyProtection="1">
      <alignment horizontal="left"/>
      <protection hidden="1"/>
    </xf>
    <xf numFmtId="4" fontId="44" fillId="0" borderId="0" xfId="0" applyNumberFormat="1" applyFont="1" applyAlignment="1" applyProtection="1">
      <alignment horizontal="right" vertical="center"/>
      <protection hidden="1"/>
    </xf>
    <xf numFmtId="2" fontId="44" fillId="0" borderId="0" xfId="0" applyNumberFormat="1" applyFont="1" applyAlignment="1" applyProtection="1">
      <alignment horizontal="center" vertical="center"/>
      <protection hidden="1"/>
    </xf>
    <xf numFmtId="4" fontId="44" fillId="0" borderId="0" xfId="0" applyNumberFormat="1" applyFont="1" applyAlignment="1" applyProtection="1">
      <alignment horizontal="center" vertical="center"/>
      <protection hidden="1"/>
    </xf>
    <xf numFmtId="0" fontId="58" fillId="0" borderId="0" xfId="0" applyFont="1" applyAlignment="1" applyProtection="1">
      <alignment vertical="center"/>
      <protection hidden="1"/>
    </xf>
    <xf numFmtId="0" fontId="70" fillId="45" borderId="23" xfId="0" applyFont="1" applyFill="1" applyBorder="1" applyAlignment="1" applyProtection="1">
      <alignment horizontal="center" vertical="center"/>
      <protection hidden="1"/>
    </xf>
    <xf numFmtId="0" fontId="44" fillId="0" borderId="0" xfId="0" applyFont="1" applyAlignment="1" applyProtection="1">
      <alignment horizontal="center"/>
      <protection hidden="1"/>
    </xf>
    <xf numFmtId="0" fontId="44" fillId="0" borderId="0" xfId="0" applyFont="1" applyAlignment="1" applyProtection="1">
      <alignment vertical="top"/>
      <protection hidden="1"/>
    </xf>
    <xf numFmtId="0" fontId="70" fillId="0" borderId="0" xfId="0" applyFont="1" applyAlignment="1" applyProtection="1">
      <alignment horizontal="left"/>
      <protection hidden="1"/>
    </xf>
    <xf numFmtId="0" fontId="70" fillId="0" borderId="0" xfId="0" applyFont="1" applyProtection="1">
      <protection hidden="1"/>
    </xf>
    <xf numFmtId="0" fontId="70" fillId="0" borderId="0" xfId="0" applyFont="1" applyAlignment="1" applyProtection="1">
      <alignment vertical="center"/>
      <protection hidden="1"/>
    </xf>
    <xf numFmtId="0" fontId="49" fillId="0" borderId="31" xfId="0" applyFont="1" applyBorder="1" applyAlignment="1" applyProtection="1">
      <alignment horizontal="center" vertical="center"/>
      <protection hidden="1"/>
    </xf>
    <xf numFmtId="4" fontId="28" fillId="0" borderId="34" xfId="0" applyNumberFormat="1" applyFont="1" applyBorder="1" applyAlignment="1" applyProtection="1">
      <alignment horizontal="center" vertical="center"/>
      <protection hidden="1"/>
    </xf>
    <xf numFmtId="4" fontId="51" fillId="43" borderId="80" xfId="0" applyNumberFormat="1" applyFont="1" applyFill="1" applyBorder="1" applyAlignment="1" applyProtection="1">
      <alignment horizontal="center" vertical="center"/>
      <protection hidden="1"/>
    </xf>
    <xf numFmtId="4" fontId="51" fillId="43" borderId="81" xfId="0" applyNumberFormat="1" applyFont="1" applyFill="1" applyBorder="1" applyAlignment="1" applyProtection="1">
      <alignment horizontal="center" vertical="center"/>
      <protection hidden="1"/>
    </xf>
    <xf numFmtId="0" fontId="51" fillId="43" borderId="82" xfId="0" applyFont="1" applyFill="1" applyBorder="1" applyAlignment="1" applyProtection="1">
      <alignment horizontal="center" vertical="center"/>
      <protection hidden="1"/>
    </xf>
    <xf numFmtId="0" fontId="51" fillId="43" borderId="80" xfId="0" applyFont="1" applyFill="1" applyBorder="1" applyAlignment="1" applyProtection="1">
      <alignment horizontal="center" vertical="center"/>
      <protection hidden="1"/>
    </xf>
    <xf numFmtId="0" fontId="31" fillId="0" borderId="75" xfId="0" applyFont="1" applyBorder="1" applyAlignment="1" applyProtection="1">
      <alignment horizontal="center"/>
      <protection locked="0"/>
    </xf>
    <xf numFmtId="0" fontId="61" fillId="43" borderId="0" xfId="0" applyFont="1" applyFill="1" applyAlignment="1" applyProtection="1">
      <alignment horizontal="center" vertical="center"/>
      <protection hidden="1"/>
    </xf>
    <xf numFmtId="2" fontId="43" fillId="0" borderId="0" xfId="0" applyNumberFormat="1" applyFont="1" applyAlignment="1" applyProtection="1">
      <alignment horizontal="center" vertical="center"/>
      <protection hidden="1"/>
    </xf>
    <xf numFmtId="0" fontId="90" fillId="0" borderId="63" xfId="0" applyFont="1" applyBorder="1" applyAlignment="1" applyProtection="1">
      <alignment horizontal="center" vertical="center" wrapText="1"/>
      <protection hidden="1"/>
    </xf>
    <xf numFmtId="0" fontId="90" fillId="0" borderId="64" xfId="0" applyFont="1" applyBorder="1" applyAlignment="1" applyProtection="1">
      <alignment horizontal="center" vertical="center" wrapText="1"/>
      <protection hidden="1"/>
    </xf>
    <xf numFmtId="0" fontId="90" fillId="0" borderId="65" xfId="0" applyFont="1" applyBorder="1" applyAlignment="1" applyProtection="1">
      <alignment horizontal="center" vertical="center" wrapText="1"/>
      <protection hidden="1"/>
    </xf>
    <xf numFmtId="0" fontId="90" fillId="0" borderId="66" xfId="0" applyFont="1" applyBorder="1" applyAlignment="1" applyProtection="1">
      <alignment horizontal="center" vertical="center" wrapText="1"/>
      <protection hidden="1"/>
    </xf>
    <xf numFmtId="0" fontId="90" fillId="0" borderId="0" xfId="0" applyFont="1" applyAlignment="1" applyProtection="1">
      <alignment horizontal="center" vertical="center" wrapText="1"/>
      <protection hidden="1"/>
    </xf>
    <xf numFmtId="0" fontId="90" fillId="0" borderId="67" xfId="0" applyFont="1" applyBorder="1" applyAlignment="1" applyProtection="1">
      <alignment horizontal="center" vertical="center" wrapText="1"/>
      <protection hidden="1"/>
    </xf>
    <xf numFmtId="0" fontId="90" fillId="0" borderId="68" xfId="0" applyFont="1" applyBorder="1" applyAlignment="1" applyProtection="1">
      <alignment horizontal="center" vertical="center" wrapText="1"/>
      <protection hidden="1"/>
    </xf>
    <xf numFmtId="0" fontId="90" fillId="0" borderId="69" xfId="0" applyFont="1" applyBorder="1" applyAlignment="1" applyProtection="1">
      <alignment horizontal="center" vertical="center" wrapText="1"/>
      <protection hidden="1"/>
    </xf>
    <xf numFmtId="0" fontId="90" fillId="0" borderId="70" xfId="0" applyFont="1" applyBorder="1" applyAlignment="1" applyProtection="1">
      <alignment horizontal="center" vertical="center" wrapText="1"/>
      <protection hidden="1"/>
    </xf>
    <xf numFmtId="0" fontId="90" fillId="0" borderId="63" xfId="0" applyFont="1" applyBorder="1" applyAlignment="1" applyProtection="1">
      <alignment horizontal="center" vertical="center"/>
      <protection hidden="1"/>
    </xf>
    <xf numFmtId="0" fontId="90" fillId="0" borderId="64" xfId="0" applyFont="1" applyBorder="1" applyAlignment="1" applyProtection="1">
      <alignment horizontal="center" vertical="center"/>
      <protection hidden="1"/>
    </xf>
    <xf numFmtId="0" fontId="90" fillId="0" borderId="65" xfId="0" applyFont="1" applyBorder="1" applyAlignment="1" applyProtection="1">
      <alignment horizontal="center" vertical="center"/>
      <protection hidden="1"/>
    </xf>
    <xf numFmtId="0" fontId="90" fillId="0" borderId="66" xfId="0" applyFont="1" applyBorder="1" applyAlignment="1" applyProtection="1">
      <alignment horizontal="center" vertical="center"/>
      <protection hidden="1"/>
    </xf>
    <xf numFmtId="0" fontId="90" fillId="0" borderId="0" xfId="0" applyFont="1" applyAlignment="1" applyProtection="1">
      <alignment horizontal="center" vertical="center"/>
      <protection hidden="1"/>
    </xf>
    <xf numFmtId="0" fontId="90" fillId="0" borderId="67" xfId="0" applyFont="1" applyBorder="1" applyAlignment="1" applyProtection="1">
      <alignment horizontal="center" vertical="center"/>
      <protection hidden="1"/>
    </xf>
    <xf numFmtId="0" fontId="90" fillId="0" borderId="68" xfId="0" applyFont="1" applyBorder="1" applyAlignment="1" applyProtection="1">
      <alignment horizontal="center" vertical="center"/>
      <protection hidden="1"/>
    </xf>
    <xf numFmtId="0" fontId="90" fillId="0" borderId="69" xfId="0" applyFont="1" applyBorder="1" applyAlignment="1" applyProtection="1">
      <alignment horizontal="center" vertical="center"/>
      <protection hidden="1"/>
    </xf>
    <xf numFmtId="0" fontId="90" fillId="0" borderId="70" xfId="0" applyFont="1" applyBorder="1" applyAlignment="1" applyProtection="1">
      <alignment horizontal="center" vertical="center"/>
      <protection hidden="1"/>
    </xf>
    <xf numFmtId="0" fontId="31" fillId="0" borderId="83" xfId="40" applyFont="1" applyBorder="1" applyAlignment="1" applyProtection="1">
      <alignment horizontal="center"/>
      <protection locked="0" hidden="1"/>
    </xf>
    <xf numFmtId="0" fontId="31" fillId="0" borderId="84" xfId="40" applyFont="1" applyBorder="1" applyAlignment="1" applyProtection="1">
      <alignment horizontal="center"/>
      <protection locked="0" hidden="1"/>
    </xf>
    <xf numFmtId="2" fontId="43" fillId="0" borderId="0" xfId="0" applyNumberFormat="1" applyFont="1" applyAlignment="1" applyProtection="1">
      <alignment horizontal="center"/>
      <protection hidden="1"/>
    </xf>
    <xf numFmtId="0" fontId="48" fillId="0" borderId="0" xfId="0" applyFont="1" applyAlignment="1" applyProtection="1">
      <alignment horizontal="center" vertical="center"/>
      <protection hidden="1"/>
    </xf>
    <xf numFmtId="0" fontId="43" fillId="0" borderId="0" xfId="40" applyFont="1" applyAlignment="1" applyProtection="1">
      <alignment horizontal="center"/>
      <protection hidden="1"/>
    </xf>
    <xf numFmtId="0" fontId="43" fillId="0" borderId="76" xfId="40" applyFont="1" applyBorder="1" applyAlignment="1" applyProtection="1">
      <alignment horizontal="center"/>
      <protection hidden="1"/>
    </xf>
    <xf numFmtId="0" fontId="43" fillId="0" borderId="63" xfId="0" applyFont="1" applyBorder="1" applyAlignment="1" applyProtection="1">
      <alignment horizontal="center" vertical="center"/>
      <protection hidden="1"/>
    </xf>
    <xf numFmtId="0" fontId="43" fillId="0" borderId="64" xfId="0" applyFont="1" applyBorder="1" applyAlignment="1" applyProtection="1">
      <alignment horizontal="center" vertical="center"/>
      <protection hidden="1"/>
    </xf>
    <xf numFmtId="0" fontId="43" fillId="0" borderId="65" xfId="0" applyFont="1" applyBorder="1" applyAlignment="1" applyProtection="1">
      <alignment horizontal="center" vertical="center"/>
      <protection hidden="1"/>
    </xf>
    <xf numFmtId="0" fontId="43" fillId="0" borderId="66" xfId="0" applyFont="1" applyBorder="1" applyAlignment="1" applyProtection="1">
      <alignment horizontal="center" vertical="center"/>
      <protection hidden="1"/>
    </xf>
    <xf numFmtId="0" fontId="43" fillId="0" borderId="0" xfId="0" applyFont="1" applyAlignment="1" applyProtection="1">
      <alignment horizontal="center" vertical="center"/>
      <protection hidden="1"/>
    </xf>
    <xf numFmtId="0" fontId="43" fillId="0" borderId="67" xfId="0" applyFont="1" applyBorder="1" applyAlignment="1" applyProtection="1">
      <alignment horizontal="center" vertical="center"/>
      <protection hidden="1"/>
    </xf>
    <xf numFmtId="0" fontId="43" fillId="0" borderId="68" xfId="0" applyFont="1" applyBorder="1" applyAlignment="1" applyProtection="1">
      <alignment horizontal="center" vertical="center"/>
      <protection hidden="1"/>
    </xf>
    <xf numFmtId="0" fontId="43" fillId="0" borderId="69" xfId="0" applyFont="1" applyBorder="1" applyAlignment="1" applyProtection="1">
      <alignment horizontal="center" vertical="center"/>
      <protection hidden="1"/>
    </xf>
    <xf numFmtId="0" fontId="43" fillId="0" borderId="70" xfId="0" applyFont="1" applyBorder="1" applyAlignment="1" applyProtection="1">
      <alignment horizontal="center" vertical="center"/>
      <protection hidden="1"/>
    </xf>
    <xf numFmtId="0" fontId="61" fillId="0" borderId="24" xfId="0" applyFont="1" applyBorder="1" applyAlignment="1" applyProtection="1">
      <alignment horizontal="right" vertical="center"/>
      <protection hidden="1"/>
    </xf>
    <xf numFmtId="0" fontId="61" fillId="0" borderId="0" xfId="0" applyFont="1" applyAlignment="1" applyProtection="1">
      <alignment horizontal="right" vertical="center"/>
      <protection hidden="1"/>
    </xf>
    <xf numFmtId="0" fontId="67" fillId="43" borderId="38" xfId="0" applyFont="1" applyFill="1" applyBorder="1" applyAlignment="1" applyProtection="1">
      <alignment horizontal="center" vertical="center"/>
      <protection hidden="1"/>
    </xf>
    <xf numFmtId="0" fontId="67" fillId="43" borderId="79" xfId="0" applyFont="1" applyFill="1" applyBorder="1" applyAlignment="1" applyProtection="1">
      <alignment horizontal="center" vertical="center"/>
      <protection hidden="1"/>
    </xf>
    <xf numFmtId="0" fontId="82" fillId="43" borderId="42" xfId="0" applyFont="1" applyFill="1" applyBorder="1" applyAlignment="1" applyProtection="1">
      <alignment horizontal="center" vertical="center" wrapText="1"/>
      <protection hidden="1"/>
    </xf>
    <xf numFmtId="0" fontId="82" fillId="43" borderId="31" xfId="0" applyFont="1" applyFill="1" applyBorder="1" applyAlignment="1" applyProtection="1">
      <alignment horizontal="center" vertical="center" wrapText="1"/>
      <protection hidden="1"/>
    </xf>
    <xf numFmtId="0" fontId="82" fillId="43" borderId="43" xfId="0" applyFont="1" applyFill="1" applyBorder="1" applyAlignment="1" applyProtection="1">
      <alignment horizontal="center" vertical="center" wrapText="1"/>
      <protection hidden="1"/>
    </xf>
    <xf numFmtId="0" fontId="43" fillId="43" borderId="0" xfId="0" applyFont="1" applyFill="1" applyAlignment="1" applyProtection="1">
      <alignment horizontal="center" vertical="center" wrapText="1"/>
      <protection hidden="1"/>
    </xf>
    <xf numFmtId="0" fontId="43" fillId="43" borderId="34" xfId="0" applyFont="1" applyFill="1" applyBorder="1" applyAlignment="1" applyProtection="1">
      <alignment horizontal="center" vertical="center" wrapText="1"/>
      <protection hidden="1"/>
    </xf>
    <xf numFmtId="0" fontId="31" fillId="0" borderId="75" xfId="40" applyFont="1" applyBorder="1" applyAlignment="1" applyProtection="1">
      <alignment horizontal="left"/>
      <protection locked="0"/>
    </xf>
    <xf numFmtId="0" fontId="31" fillId="0" borderId="77" xfId="0" applyFont="1" applyBorder="1" applyAlignment="1" applyProtection="1">
      <alignment horizontal="center" vertical="center"/>
      <protection locked="0" hidden="1"/>
    </xf>
    <xf numFmtId="0" fontId="31" fillId="0" borderId="78" xfId="0" applyFont="1" applyBorder="1" applyAlignment="1" applyProtection="1">
      <alignment horizontal="center" vertical="center"/>
      <protection locked="0" hidden="1"/>
    </xf>
    <xf numFmtId="0" fontId="97" fillId="0" borderId="24" xfId="0" applyFont="1" applyBorder="1" applyAlignment="1" applyProtection="1">
      <alignment horizontal="center" wrapText="1"/>
      <protection hidden="1"/>
    </xf>
    <xf numFmtId="0" fontId="97" fillId="0" borderId="0" xfId="0" applyFont="1" applyAlignment="1" applyProtection="1">
      <alignment horizontal="center" wrapText="1"/>
      <protection hidden="1"/>
    </xf>
    <xf numFmtId="0" fontId="97" fillId="0" borderId="25" xfId="0" applyFont="1" applyBorder="1" applyAlignment="1" applyProtection="1">
      <alignment horizontal="center" wrapText="1"/>
      <protection hidden="1"/>
    </xf>
    <xf numFmtId="49" fontId="28" fillId="0" borderId="75" xfId="40" applyNumberFormat="1" applyFont="1" applyBorder="1" applyAlignment="1" applyProtection="1">
      <alignment horizontal="center"/>
      <protection locked="0"/>
    </xf>
    <xf numFmtId="164" fontId="52" fillId="0" borderId="0" xfId="0" applyNumberFormat="1" applyFont="1" applyAlignment="1" applyProtection="1">
      <alignment horizontal="left"/>
      <protection hidden="1"/>
    </xf>
    <xf numFmtId="0" fontId="52" fillId="0" borderId="24" xfId="0" applyFont="1" applyBorder="1" applyAlignment="1" applyProtection="1">
      <alignment horizontal="right"/>
      <protection hidden="1"/>
    </xf>
    <xf numFmtId="0" fontId="52" fillId="0" borderId="0" xfId="0" applyFont="1" applyAlignment="1" applyProtection="1">
      <alignment horizontal="right"/>
      <protection hidden="1"/>
    </xf>
    <xf numFmtId="4" fontId="43" fillId="0" borderId="0" xfId="0" applyNumberFormat="1" applyFont="1" applyAlignment="1" applyProtection="1">
      <alignment horizontal="center" vertical="center"/>
      <protection hidden="1"/>
    </xf>
    <xf numFmtId="0" fontId="52" fillId="43" borderId="30" xfId="0" applyFont="1" applyFill="1" applyBorder="1" applyAlignment="1" applyProtection="1">
      <alignment horizontal="center" vertical="center"/>
      <protection hidden="1"/>
    </xf>
    <xf numFmtId="0" fontId="52" fillId="43" borderId="31" xfId="0" applyFont="1" applyFill="1" applyBorder="1" applyAlignment="1" applyProtection="1">
      <alignment horizontal="center" vertical="center"/>
      <protection hidden="1"/>
    </xf>
    <xf numFmtId="0" fontId="52" fillId="43" borderId="32" xfId="0" applyFont="1" applyFill="1" applyBorder="1" applyAlignment="1" applyProtection="1">
      <alignment horizontal="center" vertical="center"/>
      <protection hidden="1"/>
    </xf>
    <xf numFmtId="0" fontId="52" fillId="43" borderId="0" xfId="0" applyFont="1" applyFill="1" applyAlignment="1" applyProtection="1">
      <alignment horizontal="center" vertical="center"/>
      <protection hidden="1"/>
    </xf>
    <xf numFmtId="0" fontId="52" fillId="43" borderId="72" xfId="0" applyFont="1" applyFill="1" applyBorder="1" applyAlignment="1" applyProtection="1">
      <alignment horizontal="center" vertical="center"/>
      <protection hidden="1"/>
    </xf>
    <xf numFmtId="0" fontId="52" fillId="43" borderId="36" xfId="0" applyFont="1" applyFill="1" applyBorder="1" applyAlignment="1" applyProtection="1">
      <alignment horizontal="center" vertical="center"/>
      <protection hidden="1"/>
    </xf>
    <xf numFmtId="0" fontId="93" fillId="0" borderId="36" xfId="36" applyFont="1" applyFill="1" applyBorder="1" applyAlignment="1" applyProtection="1">
      <alignment horizontal="center" vertical="center"/>
      <protection locked="0"/>
    </xf>
    <xf numFmtId="0" fontId="93" fillId="0" borderId="73" xfId="36" applyFont="1" applyFill="1" applyBorder="1" applyAlignment="1" applyProtection="1">
      <alignment horizontal="center" vertical="center"/>
      <protection locked="0"/>
    </xf>
    <xf numFmtId="0" fontId="43" fillId="0" borderId="0" xfId="0" applyFont="1" applyAlignment="1" applyProtection="1">
      <alignment horizontal="justify" vertical="center"/>
      <protection hidden="1"/>
    </xf>
    <xf numFmtId="0" fontId="94" fillId="0" borderId="27" xfId="36" applyFont="1" applyFill="1" applyBorder="1" applyAlignment="1" applyProtection="1">
      <alignment horizontal="center"/>
      <protection locked="0"/>
    </xf>
    <xf numFmtId="164" fontId="95" fillId="0" borderId="20" xfId="0" applyNumberFormat="1" applyFont="1" applyBorder="1" applyAlignment="1" applyProtection="1">
      <alignment horizontal="center"/>
      <protection hidden="1"/>
    </xf>
    <xf numFmtId="164" fontId="52" fillId="0" borderId="34" xfId="0" applyNumberFormat="1" applyFont="1" applyBorder="1" applyAlignment="1" applyProtection="1">
      <alignment horizontal="right" vertical="center"/>
      <protection hidden="1"/>
    </xf>
    <xf numFmtId="164" fontId="31" fillId="0" borderId="74" xfId="0" applyNumberFormat="1" applyFont="1" applyBorder="1" applyAlignment="1" applyProtection="1">
      <alignment horizontal="center" vertical="top"/>
      <protection locked="0"/>
    </xf>
    <xf numFmtId="0" fontId="52" fillId="0" borderId="74" xfId="0" applyFont="1" applyBorder="1" applyAlignment="1" applyProtection="1">
      <alignment horizontal="center" vertical="top"/>
      <protection locked="0"/>
    </xf>
    <xf numFmtId="0" fontId="42" fillId="0" borderId="0" xfId="0" applyFont="1" applyAlignment="1" applyProtection="1">
      <alignment horizontal="justify" vertical="top" wrapText="1"/>
      <protection hidden="1"/>
    </xf>
    <xf numFmtId="0" fontId="51" fillId="43" borderId="31" xfId="0" applyFont="1" applyFill="1" applyBorder="1" applyAlignment="1" applyProtection="1">
      <alignment horizontal="center" vertical="center"/>
      <protection hidden="1"/>
    </xf>
    <xf numFmtId="0" fontId="93" fillId="0" borderId="34" xfId="36" applyFont="1" applyBorder="1" applyAlignment="1" applyProtection="1">
      <alignment horizontal="left" vertical="center"/>
      <protection locked="0"/>
    </xf>
    <xf numFmtId="0" fontId="93" fillId="0" borderId="46" xfId="36" applyFont="1" applyBorder="1" applyAlignment="1" applyProtection="1">
      <alignment horizontal="left" vertical="center"/>
      <protection locked="0"/>
    </xf>
    <xf numFmtId="0" fontId="51" fillId="0" borderId="34" xfId="0" applyFont="1" applyBorder="1" applyAlignment="1" applyProtection="1">
      <alignment horizontal="right" vertical="top" wrapText="1"/>
      <protection hidden="1"/>
    </xf>
    <xf numFmtId="0" fontId="52" fillId="0" borderId="0" xfId="0" applyFont="1" applyAlignment="1" applyProtection="1">
      <alignment horizontal="center" vertical="top"/>
      <protection hidden="1"/>
    </xf>
    <xf numFmtId="0" fontId="76" fillId="0" borderId="0" xfId="36" applyFont="1" applyFill="1" applyBorder="1" applyAlignment="1" applyProtection="1">
      <alignment horizontal="center" vertical="center"/>
      <protection hidden="1"/>
    </xf>
    <xf numFmtId="0" fontId="76" fillId="0" borderId="35" xfId="36" applyFont="1" applyFill="1" applyBorder="1" applyAlignment="1" applyProtection="1">
      <alignment horizontal="center" vertical="center"/>
      <protection hidden="1"/>
    </xf>
    <xf numFmtId="0" fontId="96" fillId="0" borderId="0" xfId="36" applyFont="1" applyBorder="1" applyAlignment="1" applyProtection="1">
      <alignment horizontal="left" vertical="center"/>
      <protection locked="0"/>
    </xf>
    <xf numFmtId="0" fontId="96" fillId="0" borderId="35" xfId="36" applyFont="1" applyBorder="1" applyAlignment="1" applyProtection="1">
      <alignment horizontal="left" vertical="center"/>
      <protection locked="0"/>
    </xf>
    <xf numFmtId="0" fontId="45" fillId="0" borderId="0" xfId="0" applyFont="1" applyAlignment="1" applyProtection="1">
      <alignment horizontal="center" vertical="center" wrapText="1"/>
      <protection hidden="1"/>
    </xf>
    <xf numFmtId="0" fontId="45" fillId="0" borderId="35" xfId="0" applyFont="1" applyBorder="1" applyAlignment="1" applyProtection="1">
      <alignment horizontal="center" vertical="center" wrapText="1"/>
      <protection hidden="1"/>
    </xf>
    <xf numFmtId="0" fontId="51" fillId="43" borderId="30" xfId="0" applyFont="1" applyFill="1" applyBorder="1" applyAlignment="1" applyProtection="1">
      <alignment horizontal="center" vertical="center"/>
      <protection hidden="1"/>
    </xf>
    <xf numFmtId="0" fontId="51" fillId="43" borderId="32" xfId="0" applyFont="1" applyFill="1" applyBorder="1" applyAlignment="1" applyProtection="1">
      <alignment horizontal="center" vertical="center"/>
      <protection hidden="1"/>
    </xf>
    <xf numFmtId="0" fontId="51" fillId="43" borderId="0" xfId="0" applyFont="1" applyFill="1" applyAlignment="1" applyProtection="1">
      <alignment horizontal="center" vertical="center"/>
      <protection hidden="1"/>
    </xf>
    <xf numFmtId="0" fontId="51" fillId="43" borderId="71" xfId="0" applyFont="1" applyFill="1" applyBorder="1" applyAlignment="1" applyProtection="1">
      <alignment horizontal="center" vertical="center"/>
      <protection hidden="1"/>
    </xf>
    <xf numFmtId="0" fontId="51" fillId="43" borderId="34" xfId="0" applyFont="1" applyFill="1" applyBorder="1" applyAlignment="1" applyProtection="1">
      <alignment horizontal="center" vertical="center"/>
      <protection hidden="1"/>
    </xf>
    <xf numFmtId="0" fontId="61" fillId="0" borderId="0" xfId="0" applyFont="1" applyAlignment="1">
      <alignment horizontal="center" vertical="center"/>
    </xf>
    <xf numFmtId="0" fontId="52" fillId="0" borderId="71" xfId="0" applyFont="1" applyBorder="1" applyAlignment="1" applyProtection="1">
      <alignment horizontal="right" vertical="center"/>
      <protection hidden="1"/>
    </xf>
    <xf numFmtId="0" fontId="52" fillId="0" borderId="34" xfId="0" applyFont="1" applyBorder="1" applyAlignment="1" applyProtection="1">
      <alignment horizontal="right" vertical="center"/>
      <protection hidden="1"/>
    </xf>
    <xf numFmtId="0" fontId="51" fillId="0" borderId="32" xfId="0" applyFont="1" applyBorder="1" applyAlignment="1" applyProtection="1">
      <alignment horizontal="right" vertical="center"/>
      <protection hidden="1"/>
    </xf>
    <xf numFmtId="0" fontId="51" fillId="0" borderId="0" xfId="0" applyFont="1" applyAlignment="1" applyProtection="1">
      <alignment horizontal="right" vertical="center"/>
      <protection hidden="1"/>
    </xf>
    <xf numFmtId="9" fontId="28" fillId="0" borderId="34" xfId="0" applyNumberFormat="1" applyFont="1" applyBorder="1" applyAlignment="1" applyProtection="1">
      <alignment horizontal="center" vertical="top"/>
      <protection hidden="1"/>
    </xf>
    <xf numFmtId="9" fontId="28" fillId="0" borderId="31" xfId="0" applyNumberFormat="1" applyFont="1" applyBorder="1" applyAlignment="1" applyProtection="1">
      <alignment horizontal="center"/>
      <protection hidden="1"/>
    </xf>
    <xf numFmtId="0" fontId="43" fillId="0" borderId="31" xfId="0" applyFont="1" applyBorder="1" applyAlignment="1" applyProtection="1">
      <alignment horizontal="right" vertical="center"/>
      <protection hidden="1"/>
    </xf>
    <xf numFmtId="164" fontId="52" fillId="0" borderId="0" xfId="0" applyNumberFormat="1" applyFont="1" applyAlignment="1" applyProtection="1">
      <alignment horizontal="right" vertical="top"/>
      <protection hidden="1"/>
    </xf>
    <xf numFmtId="4" fontId="51" fillId="0" borderId="34" xfId="0" applyNumberFormat="1" applyFont="1" applyBorder="1" applyAlignment="1" applyProtection="1">
      <alignment horizontal="center" vertical="top"/>
      <protection hidden="1"/>
    </xf>
    <xf numFmtId="4" fontId="51" fillId="0" borderId="0" xfId="0" applyNumberFormat="1" applyFont="1" applyAlignment="1" applyProtection="1">
      <alignment horizontal="center" vertical="center"/>
      <protection hidden="1"/>
    </xf>
    <xf numFmtId="0" fontId="42" fillId="0" borderId="0" xfId="0" applyFont="1" applyAlignment="1" applyProtection="1">
      <alignment horizontal="justify" vertical="center"/>
      <protection hidden="1"/>
    </xf>
    <xf numFmtId="0" fontId="67" fillId="43" borderId="0" xfId="0" applyFont="1" applyFill="1" applyAlignment="1" applyProtection="1">
      <alignment horizontal="center" vertical="center"/>
      <protection locked="0" hidden="1"/>
    </xf>
    <xf numFmtId="0" fontId="52" fillId="43" borderId="26" xfId="0" applyFont="1" applyFill="1" applyBorder="1" applyAlignment="1" applyProtection="1">
      <alignment horizontal="center" vertical="center"/>
      <protection locked="0" hidden="1"/>
    </xf>
    <xf numFmtId="0" fontId="72" fillId="0" borderId="0" xfId="0" applyFont="1" applyAlignment="1" applyProtection="1">
      <alignment horizontal="center" vertical="center"/>
      <protection hidden="1"/>
    </xf>
    <xf numFmtId="0" fontId="43" fillId="0" borderId="27" xfId="0" applyFont="1" applyBorder="1" applyAlignment="1" applyProtection="1">
      <alignment horizontal="justify" vertical="top"/>
      <protection hidden="1"/>
    </xf>
    <xf numFmtId="0" fontId="43" fillId="0" borderId="0" xfId="0" applyFont="1" applyAlignment="1" applyProtection="1">
      <alignment horizontal="justify" vertical="top"/>
      <protection hidden="1"/>
    </xf>
    <xf numFmtId="0" fontId="31" fillId="46" borderId="0" xfId="40" applyFont="1" applyFill="1" applyAlignment="1" applyProtection="1">
      <alignment horizontal="center"/>
      <protection hidden="1"/>
    </xf>
  </cellXfs>
  <cellStyles count="90">
    <cellStyle name="Accent1" xfId="25" builtinId="29" customBuiltin="1"/>
    <cellStyle name="Accent1 - 20%" xfId="1" xr:uid="{52787B3B-A2BE-4566-AC69-BF898922EF27}"/>
    <cellStyle name="Accent1 - 40%" xfId="2" xr:uid="{A135FBFF-3B52-4731-A479-1BD19E6E8C84}"/>
    <cellStyle name="Accent1 - 60%" xfId="3" xr:uid="{4C83281E-F813-4933-9B44-CC702177C782}"/>
    <cellStyle name="Accent2" xfId="26" builtinId="33" customBuiltin="1"/>
    <cellStyle name="Accent2 - 20%" xfId="4" xr:uid="{35F7F194-8BFF-40F0-A1D2-FBB186B94EE4}"/>
    <cellStyle name="Accent2 - 40%" xfId="5" xr:uid="{877C6081-EAB1-47C9-8C63-560722186792}"/>
    <cellStyle name="Accent2 - 60%" xfId="6" xr:uid="{12717131-E742-438C-A0DB-D298C0756B4E}"/>
    <cellStyle name="Accent3" xfId="27" builtinId="37" customBuiltin="1"/>
    <cellStyle name="Accent3 - 20%" xfId="7" xr:uid="{FAB786F3-F2E9-4135-9CCD-412AA84868CD}"/>
    <cellStyle name="Accent3 - 40%" xfId="8" xr:uid="{20C3E19F-4F5A-411A-9FE2-8A0EB4898A1C}"/>
    <cellStyle name="Accent3 - 60%" xfId="9" xr:uid="{84A4F592-580C-4A14-9A71-38793EAB26F3}"/>
    <cellStyle name="Accent4" xfId="28" builtinId="41" customBuiltin="1"/>
    <cellStyle name="Accent4 - 20%" xfId="10" xr:uid="{ECF957EE-A8F0-4B70-AC24-33B25DC2FB24}"/>
    <cellStyle name="Accent4 - 40%" xfId="11" xr:uid="{42EF5564-6943-4D52-A77A-966A908790EA}"/>
    <cellStyle name="Accent4 - 60%" xfId="12" xr:uid="{ED1D7C71-4663-4C1D-B399-A4E436F22C91}"/>
    <cellStyle name="Accent5" xfId="29" builtinId="45" customBuiltin="1"/>
    <cellStyle name="Accent5 - 20%" xfId="13" xr:uid="{E20BB8C7-51B2-49D9-9FE9-D2D33A4D9F6D}"/>
    <cellStyle name="Accent5 - 40%" xfId="14" xr:uid="{BAEF5920-D6F9-48C6-8D3D-E15C5F5E3543}"/>
    <cellStyle name="Accent5 - 60%" xfId="15" xr:uid="{80602DFE-C08A-46FD-8E9D-CCE77C50F6DE}"/>
    <cellStyle name="Accent6" xfId="30" builtinId="49" customBuiltin="1"/>
    <cellStyle name="Accent6 - 20%" xfId="16" xr:uid="{5B06CC8A-A858-413D-A848-935FFD10E0B4}"/>
    <cellStyle name="Accent6 - 40%" xfId="17" xr:uid="{70960C4C-7FA1-4AF8-A289-DD0CE2A343F8}"/>
    <cellStyle name="Accent6 - 60%" xfId="18" xr:uid="{64451555-8172-4B12-A531-35DE2D455A44}"/>
    <cellStyle name="Bad" xfId="38" builtinId="27" customBuiltin="1"/>
    <cellStyle name="Calculation" xfId="23" builtinId="22" customBuiltin="1"/>
    <cellStyle name="Check Cell" xfId="89" builtinId="23" customBuiltin="1"/>
    <cellStyle name="Emphasis 1" xfId="32" xr:uid="{653B8352-4C63-441C-B5A1-5B70AA0A532F}"/>
    <cellStyle name="Emphasis 2" xfId="33" xr:uid="{164569CF-7B8E-4E01-8C94-D832D14CC368}"/>
    <cellStyle name="Emphasis 3" xfId="34" xr:uid="{D5C122F7-16FB-4D22-B704-306DD52C058C}"/>
    <cellStyle name="Good" xfId="31" builtinId="26" customBuiltin="1"/>
    <cellStyle name="Heading 1" xfId="19" builtinId="16" customBuiltin="1"/>
    <cellStyle name="Heading 2" xfId="20" builtinId="17" customBuiltin="1"/>
    <cellStyle name="Heading 3" xfId="21" builtinId="18" customBuiltin="1"/>
    <cellStyle name="Heading 4" xfId="22" builtinId="19" customBuiltin="1"/>
    <cellStyle name="Hyperlink" xfId="36" builtinId="8"/>
    <cellStyle name="Hyperlink 2" xfId="37" xr:uid="{4FBF42DD-CB96-4335-8112-9164302E2751}"/>
    <cellStyle name="Input" xfId="35" builtinId="20" customBuiltin="1"/>
    <cellStyle name="Linked Cell" xfId="24" builtinId="24" customBuiltin="1"/>
    <cellStyle name="Neutral" xfId="39" builtinId="28" customBuiltin="1"/>
    <cellStyle name="Normal" xfId="0" builtinId="0"/>
    <cellStyle name="Normal 2" xfId="40" xr:uid="{896A3F9E-68DC-4D78-BC8F-2779D5B9EC82}"/>
    <cellStyle name="Normal 2 2" xfId="41" xr:uid="{6DE04110-4B75-44E2-A3B2-63836FDF53E7}"/>
    <cellStyle name="Normal 3" xfId="42" xr:uid="{1265F28A-7AA3-4B55-AE25-6BAB06E25CE0}"/>
    <cellStyle name="Normal 3 2" xfId="43" xr:uid="{150045DE-185E-445A-90F4-A9221C5930B1}"/>
    <cellStyle name="Normal 6 2" xfId="44" xr:uid="{0E37F8DF-214A-4CAA-9491-0EA2CA966305}"/>
    <cellStyle name="Note" xfId="45" builtinId="10" customBuiltin="1"/>
    <cellStyle name="Output" xfId="46" builtinId="21" customBuiltin="1"/>
    <cellStyle name="SAPBEXaggData" xfId="47" xr:uid="{63003658-5D55-4F75-97E0-BA5178E1EE4B}"/>
    <cellStyle name="SAPBEXaggDataEmph" xfId="48" xr:uid="{654571EE-B406-4F73-AB8D-02751493BFB5}"/>
    <cellStyle name="SAPBEXaggItem" xfId="49" xr:uid="{59AF469B-A1F3-4D16-AB53-B88DB8C24F9D}"/>
    <cellStyle name="SAPBEXaggItemX" xfId="50" xr:uid="{E3AE05FF-B7AA-4DB0-88C9-B63FEC59E703}"/>
    <cellStyle name="SAPBEXchaText" xfId="51" xr:uid="{B127EE1B-8942-476C-A2C2-9C91B25C5E76}"/>
    <cellStyle name="SAPBEXexcBad7" xfId="52" xr:uid="{A963679B-8ADE-451E-984F-9A78F88360B7}"/>
    <cellStyle name="SAPBEXexcBad8" xfId="53" xr:uid="{F0335B1A-96CB-4EB9-BDDC-11E3EE75D87B}"/>
    <cellStyle name="SAPBEXexcBad9" xfId="54" xr:uid="{8F0EE7D9-B514-48C0-A09D-E7D16830AC79}"/>
    <cellStyle name="SAPBEXexcCritical4" xfId="55" xr:uid="{33EBDDBA-6C16-46D1-8464-D1BA3831B23D}"/>
    <cellStyle name="SAPBEXexcCritical5" xfId="56" xr:uid="{5020EC85-7D7D-448D-B38C-1F09E7512017}"/>
    <cellStyle name="SAPBEXexcCritical6" xfId="57" xr:uid="{8F17D3CF-57B1-4D46-A39D-335561FE1902}"/>
    <cellStyle name="SAPBEXexcGood1" xfId="58" xr:uid="{2BAD6667-F6F8-4B61-BB28-BEF310A77066}"/>
    <cellStyle name="SAPBEXexcGood2" xfId="59" xr:uid="{1698473C-1158-47FC-9257-42B4606A0BE3}"/>
    <cellStyle name="SAPBEXexcGood3" xfId="60" xr:uid="{BA77AF56-8CB7-4CB8-8073-46E8F296B835}"/>
    <cellStyle name="SAPBEXfilterDrill" xfId="61" xr:uid="{76CF12E2-8D1C-4A18-8DAB-1D1E0166D74F}"/>
    <cellStyle name="SAPBEXfilterItem" xfId="62" xr:uid="{F5E635AA-FDC9-4D56-B221-711EA235D2B0}"/>
    <cellStyle name="SAPBEXfilterText" xfId="63" xr:uid="{56E1184B-7A0C-45C7-81F6-5C59683C9291}"/>
    <cellStyle name="SAPBEXformats" xfId="64" xr:uid="{CDDAAF87-7691-4EEB-A66F-0CD9E920C023}"/>
    <cellStyle name="SAPBEXheaderItem" xfId="65" xr:uid="{2C158F69-CFE0-4C5A-AC06-D9EEC665146B}"/>
    <cellStyle name="SAPBEXheaderText" xfId="66" xr:uid="{D497BDBE-7ECB-4152-870B-95F38D8B02C5}"/>
    <cellStyle name="SAPBEXHLevel0" xfId="67" xr:uid="{545066C0-2C12-47CF-B35E-A06A3B4BBF9F}"/>
    <cellStyle name="SAPBEXHLevel0X" xfId="68" xr:uid="{4F002E6E-B5A9-478F-9EBC-176F68CF841A}"/>
    <cellStyle name="SAPBEXHLevel1" xfId="69" xr:uid="{7D0A155C-7690-4492-B165-CEBB1B4964CA}"/>
    <cellStyle name="SAPBEXHLevel1X" xfId="70" xr:uid="{A1972CCE-5515-494C-891D-4B3EA12FB306}"/>
    <cellStyle name="SAPBEXHLevel2" xfId="71" xr:uid="{B680CCC3-BE2D-4473-86A1-DC279B0302A5}"/>
    <cellStyle name="SAPBEXHLevel2X" xfId="72" xr:uid="{567C3A61-FAC3-4947-ABC3-2DACA7EC5BB0}"/>
    <cellStyle name="SAPBEXHLevel3" xfId="73" xr:uid="{CEFA5A76-587D-4810-A9E5-58D47E2C848B}"/>
    <cellStyle name="SAPBEXHLevel3X" xfId="74" xr:uid="{68991CBE-4DAA-40C8-AB91-8DE1B795ACC6}"/>
    <cellStyle name="SAPBEXinputData" xfId="75" xr:uid="{36C442CB-3C77-465E-AB70-C0524828B35C}"/>
    <cellStyle name="SAPBEXresData" xfId="76" xr:uid="{0A88C1EE-879E-4676-9941-4C50365BFF53}"/>
    <cellStyle name="SAPBEXresDataEmph" xfId="77" xr:uid="{CAB65E97-AB85-4DAE-AF1F-1FAB3E7EDFA9}"/>
    <cellStyle name="SAPBEXresItem" xfId="78" xr:uid="{C5778F0A-F969-428B-B79D-F605190F601B}"/>
    <cellStyle name="SAPBEXresItemX" xfId="79" xr:uid="{F16EA2AF-DD37-4128-8959-E9679E5132C4}"/>
    <cellStyle name="SAPBEXstdData" xfId="80" xr:uid="{D21BEAC5-A700-40D0-BF61-C8DFA0FD248C}"/>
    <cellStyle name="SAPBEXstdDataEmph" xfId="81" xr:uid="{709D3597-F8D3-425C-BDE7-466A10AB5253}"/>
    <cellStyle name="SAPBEXstdItem" xfId="82" xr:uid="{17990362-EB3D-4AC8-B50B-7FC53EE2830C}"/>
    <cellStyle name="SAPBEXstdItemX" xfId="83" xr:uid="{8A74DE14-05B4-414B-8B7B-F14B5DC500A1}"/>
    <cellStyle name="SAPBEXtitle" xfId="84" xr:uid="{66812E3E-05AA-4696-B1DD-E607E04EA7B0}"/>
    <cellStyle name="SAPBEXundefined" xfId="85" xr:uid="{12CC9784-7984-4FB3-8537-EAF07466F226}"/>
    <cellStyle name="Sheet Title" xfId="86" xr:uid="{6E90711C-5BA6-43A2-97E3-44C6E9C93110}"/>
    <cellStyle name="Total" xfId="88" builtinId="25" customBuiltin="1"/>
    <cellStyle name="Warning Text" xfId="87"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167640</xdr:colOff>
      <xdr:row>19</xdr:row>
      <xdr:rowOff>137160</xdr:rowOff>
    </xdr:from>
    <xdr:to>
      <xdr:col>3</xdr:col>
      <xdr:colOff>60960</xdr:colOff>
      <xdr:row>25</xdr:row>
      <xdr:rowOff>38100</xdr:rowOff>
    </xdr:to>
    <xdr:pic>
      <xdr:nvPicPr>
        <xdr:cNvPr id="1026" name="Picture 4" descr="Cubico.JPG">
          <a:extLst>
            <a:ext uri="{FF2B5EF4-FFF2-40B4-BE49-F238E27FC236}">
              <a16:creationId xmlns:a16="http://schemas.microsoft.com/office/drawing/2014/main" id="{245AE33F-0596-9320-5A54-4FFA273EE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7999" r="16000"/>
        <a:stretch>
          <a:fillRect/>
        </a:stretch>
      </xdr:blipFill>
      <xdr:spPr bwMode="auto">
        <a:xfrm>
          <a:off x="167640" y="3429000"/>
          <a:ext cx="69342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160020</xdr:colOff>
      <xdr:row>29</xdr:row>
      <xdr:rowOff>167640</xdr:rowOff>
    </xdr:from>
    <xdr:to>
      <xdr:col>3</xdr:col>
      <xdr:colOff>30480</xdr:colOff>
      <xdr:row>35</xdr:row>
      <xdr:rowOff>83820</xdr:rowOff>
    </xdr:to>
    <xdr:pic>
      <xdr:nvPicPr>
        <xdr:cNvPr id="1027" name="Picture 5" descr="Paralelepipedico.JPG">
          <a:extLst>
            <a:ext uri="{FF2B5EF4-FFF2-40B4-BE49-F238E27FC236}">
              <a16:creationId xmlns:a16="http://schemas.microsoft.com/office/drawing/2014/main" id="{91CBC804-1EF7-314C-AB1C-90CB551DD1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12000" r="16000"/>
        <a:stretch>
          <a:fillRect/>
        </a:stretch>
      </xdr:blipFill>
      <xdr:spPr bwMode="auto">
        <a:xfrm>
          <a:off x="160020" y="5212080"/>
          <a:ext cx="67056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144780</xdr:colOff>
      <xdr:row>39</xdr:row>
      <xdr:rowOff>114300</xdr:rowOff>
    </xdr:from>
    <xdr:to>
      <xdr:col>3</xdr:col>
      <xdr:colOff>99060</xdr:colOff>
      <xdr:row>45</xdr:row>
      <xdr:rowOff>3810</xdr:rowOff>
    </xdr:to>
    <xdr:pic>
      <xdr:nvPicPr>
        <xdr:cNvPr id="1028" name="Picture 10" descr="Simples1_2 faces.JPG">
          <a:extLst>
            <a:ext uri="{FF2B5EF4-FFF2-40B4-BE49-F238E27FC236}">
              <a16:creationId xmlns:a16="http://schemas.microsoft.com/office/drawing/2014/main" id="{7B591975-5190-7CA6-4724-5763D4F9E38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3098" r="18137" b="5505"/>
        <a:stretch>
          <a:fillRect/>
        </a:stretch>
      </xdr:blipFill>
      <xdr:spPr bwMode="auto">
        <a:xfrm>
          <a:off x="327660" y="6911340"/>
          <a:ext cx="571500" cy="937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68580</xdr:colOff>
      <xdr:row>64</xdr:row>
      <xdr:rowOff>129540</xdr:rowOff>
    </xdr:from>
    <xdr:to>
      <xdr:col>3</xdr:col>
      <xdr:colOff>0</xdr:colOff>
      <xdr:row>67</xdr:row>
      <xdr:rowOff>152400</xdr:rowOff>
    </xdr:to>
    <xdr:pic>
      <xdr:nvPicPr>
        <xdr:cNvPr id="1029" name="Picture 13" descr="Triangular.JPG">
          <a:extLst>
            <a:ext uri="{FF2B5EF4-FFF2-40B4-BE49-F238E27FC236}">
              <a16:creationId xmlns:a16="http://schemas.microsoft.com/office/drawing/2014/main" id="{2299DD7B-9D9C-7866-0FE4-05F90EA14D9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2027" r="10469"/>
        <a:stretch>
          <a:fillRect/>
        </a:stretch>
      </xdr:blipFill>
      <xdr:spPr bwMode="auto">
        <a:xfrm>
          <a:off x="251460" y="11308080"/>
          <a:ext cx="54102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45720</xdr:colOff>
      <xdr:row>49</xdr:row>
      <xdr:rowOff>99060</xdr:rowOff>
    </xdr:from>
    <xdr:to>
      <xdr:col>3</xdr:col>
      <xdr:colOff>45720</xdr:colOff>
      <xdr:row>54</xdr:row>
      <xdr:rowOff>129540</xdr:rowOff>
    </xdr:to>
    <xdr:pic>
      <xdr:nvPicPr>
        <xdr:cNvPr id="1030" name="Picture 12" descr="Simples1_2 faces.JPG">
          <a:extLst>
            <a:ext uri="{FF2B5EF4-FFF2-40B4-BE49-F238E27FC236}">
              <a16:creationId xmlns:a16="http://schemas.microsoft.com/office/drawing/2014/main" id="{39C8C99F-663C-E6B8-36D8-756528FCDC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3098" r="18137" b="5505"/>
        <a:stretch>
          <a:fillRect/>
        </a:stretch>
      </xdr:blipFill>
      <xdr:spPr bwMode="auto">
        <a:xfrm>
          <a:off x="228600" y="8648700"/>
          <a:ext cx="617220" cy="906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60960</xdr:colOff>
      <xdr:row>0</xdr:row>
      <xdr:rowOff>76200</xdr:rowOff>
    </xdr:from>
    <xdr:to>
      <xdr:col>3</xdr:col>
      <xdr:colOff>358140</xdr:colOff>
      <xdr:row>4</xdr:row>
      <xdr:rowOff>68580</xdr:rowOff>
    </xdr:to>
    <xdr:pic>
      <xdr:nvPicPr>
        <xdr:cNvPr id="1031" name="Picture 1">
          <a:extLst>
            <a:ext uri="{FF2B5EF4-FFF2-40B4-BE49-F238E27FC236}">
              <a16:creationId xmlns:a16="http://schemas.microsoft.com/office/drawing/2014/main" id="{8948D544-C8AE-AC5D-E440-AA39DD8FC48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0960" y="76200"/>
          <a:ext cx="109728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274320</xdr:colOff>
      <xdr:row>109</xdr:row>
      <xdr:rowOff>167640</xdr:rowOff>
    </xdr:from>
    <xdr:to>
      <xdr:col>18</xdr:col>
      <xdr:colOff>89535</xdr:colOff>
      <xdr:row>111</xdr:row>
      <xdr:rowOff>121920</xdr:rowOff>
    </xdr:to>
    <xdr:pic>
      <xdr:nvPicPr>
        <xdr:cNvPr id="1032" name="Picture 2">
          <a:extLst>
            <a:ext uri="{FF2B5EF4-FFF2-40B4-BE49-F238E27FC236}">
              <a16:creationId xmlns:a16="http://schemas.microsoft.com/office/drawing/2014/main" id="{ED199216-C5FF-A19D-E328-4680555E5DA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b="6966"/>
        <a:stretch>
          <a:fillRect/>
        </a:stretch>
      </xdr:blipFill>
      <xdr:spPr bwMode="auto">
        <a:xfrm>
          <a:off x="4831080" y="19179540"/>
          <a:ext cx="208788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60960</xdr:colOff>
      <xdr:row>107</xdr:row>
      <xdr:rowOff>45720</xdr:rowOff>
    </xdr:from>
    <xdr:to>
      <xdr:col>16</xdr:col>
      <xdr:colOff>175260</xdr:colOff>
      <xdr:row>109</xdr:row>
      <xdr:rowOff>137160</xdr:rowOff>
    </xdr:to>
    <xdr:pic>
      <xdr:nvPicPr>
        <xdr:cNvPr id="1033" name="Picture 3">
          <a:extLst>
            <a:ext uri="{FF2B5EF4-FFF2-40B4-BE49-F238E27FC236}">
              <a16:creationId xmlns:a16="http://schemas.microsoft.com/office/drawing/2014/main" id="{3DDA62C7-4ABA-10DF-251A-C1875BA2CAD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394960" y="18707100"/>
          <a:ext cx="89916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224790</xdr:colOff>
      <xdr:row>0</xdr:row>
      <xdr:rowOff>116205</xdr:rowOff>
    </xdr:from>
    <xdr:to>
      <xdr:col>17</xdr:col>
      <xdr:colOff>133350</xdr:colOff>
      <xdr:row>3</xdr:row>
      <xdr:rowOff>146685</xdr:rowOff>
    </xdr:to>
    <xdr:pic>
      <xdr:nvPicPr>
        <xdr:cNvPr id="1034" name="Picture 6">
          <a:extLst>
            <a:ext uri="{FF2B5EF4-FFF2-40B4-BE49-F238E27FC236}">
              <a16:creationId xmlns:a16="http://schemas.microsoft.com/office/drawing/2014/main" id="{0B7D61D7-22F7-FA2E-0B7F-C8EDA30FD55A}"/>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r="57414" b="23323"/>
        <a:stretch>
          <a:fillRect/>
        </a:stretch>
      </xdr:blipFill>
      <xdr:spPr bwMode="auto">
        <a:xfrm>
          <a:off x="5863590" y="116205"/>
          <a:ext cx="784860" cy="544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TargetMode="External"/><Relationship Id="rId2" Type="http://schemas.openxmlformats.org/officeDocument/2006/relationships/hyperlink" Target="mailto:servifil@ccl.fil.pt" TargetMode="External"/><Relationship Id="rId1" Type="http://schemas.openxmlformats.org/officeDocument/2006/relationships/hyperlink" Target="mailto:servifil@ccl.fil.pt"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fil.pt/documentos-envi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B0799-D181-4F06-8608-32126AF412EA}">
  <sheetPr codeName="Sheet2"/>
  <dimension ref="A1:Z113"/>
  <sheetViews>
    <sheetView showGridLines="0" tabSelected="1" topLeftCell="A79" zoomScaleNormal="100" workbookViewId="0">
      <selection activeCell="K100" sqref="K100:Q100"/>
    </sheetView>
  </sheetViews>
  <sheetFormatPr defaultColWidth="3.28515625" defaultRowHeight="13.9" customHeight="1" x14ac:dyDescent="0.2"/>
  <cols>
    <col min="1" max="1" width="2.7109375" style="17" customWidth="1"/>
    <col min="2" max="2" width="4.42578125" style="17" customWidth="1"/>
    <col min="3" max="3" width="4.5703125" style="49" customWidth="1"/>
    <col min="4" max="4" width="7.85546875" style="17" customWidth="1"/>
    <col min="5" max="5" width="6.42578125" style="17" customWidth="1"/>
    <col min="6" max="6" width="6.42578125" style="75" customWidth="1"/>
    <col min="7" max="7" width="5.7109375" style="89" customWidth="1"/>
    <col min="8" max="9" width="5.7109375" style="37" customWidth="1"/>
    <col min="10" max="10" width="5.7109375" style="89" customWidth="1"/>
    <col min="11" max="11" width="5.7109375" style="72" customWidth="1"/>
    <col min="12" max="14" width="5.7109375" style="17" customWidth="1"/>
    <col min="15" max="15" width="6.42578125" style="17" customWidth="1"/>
    <col min="16" max="16" width="5" style="17" customWidth="1"/>
    <col min="17" max="17" width="8.140625" style="17" customWidth="1"/>
    <col min="18" max="18" width="2.28515625" style="17" customWidth="1"/>
    <col min="19" max="19" width="2.42578125" style="13" customWidth="1"/>
    <col min="20" max="20" width="9.28515625" style="308" hidden="1" customWidth="1"/>
    <col min="21" max="21" width="4" style="67" hidden="1" customWidth="1"/>
    <col min="22" max="22" width="7.42578125" style="308" hidden="1" customWidth="1"/>
    <col min="23" max="23" width="3.85546875" style="308" hidden="1" customWidth="1"/>
    <col min="24" max="24" width="5.42578125" style="308" hidden="1" customWidth="1"/>
    <col min="25" max="25" width="5.85546875" style="308" hidden="1" customWidth="1"/>
    <col min="26" max="26" width="5.85546875" style="13" customWidth="1"/>
    <col min="27" max="33" width="5.85546875" style="17" customWidth="1"/>
    <col min="34" max="16384" width="3.28515625" style="17"/>
  </cols>
  <sheetData>
    <row r="1" spans="1:23" ht="13.9" customHeight="1" thickTop="1" thickBot="1" x14ac:dyDescent="0.25">
      <c r="A1" s="205"/>
      <c r="B1" s="206"/>
      <c r="C1" s="206"/>
      <c r="D1" s="206"/>
      <c r="E1" s="207"/>
      <c r="F1" s="207"/>
      <c r="G1" s="207"/>
      <c r="H1" s="375" t="s">
        <v>81</v>
      </c>
      <c r="I1" s="375"/>
      <c r="J1" s="375"/>
      <c r="K1" s="376"/>
      <c r="L1" s="383" t="s">
        <v>16</v>
      </c>
      <c r="M1" s="384"/>
      <c r="N1" s="206"/>
      <c r="O1" s="206"/>
      <c r="P1" s="206"/>
      <c r="Q1" s="206"/>
      <c r="R1" s="208"/>
      <c r="S1" s="209"/>
      <c r="T1" s="304" t="s">
        <v>16</v>
      </c>
      <c r="U1" s="305" t="s">
        <v>2</v>
      </c>
      <c r="V1" s="306"/>
      <c r="W1" s="307">
        <f>IF($E$12=0,$W$6,(IF($N$14=$V$4,$W$4,(IF($N$14=$V$5,$W$5,(IF($E$12=$V$6,$W$6,(IF($E$12=$V$8,$W$6,(IF($E$12=$V$7,$W$6,(IF($E$12=$V$9,$W$6,)))))))))))))</f>
        <v>0.23</v>
      </c>
    </row>
    <row r="2" spans="1:23" ht="13.9" customHeight="1" thickTop="1" x14ac:dyDescent="0.2">
      <c r="A2" s="385" t="str">
        <f>'T1'!$K$11</f>
        <v>REQUISIÇÃO DE ESPAÇOS PUBLICITÁRIOS - PENDÕES</v>
      </c>
      <c r="B2" s="386"/>
      <c r="C2" s="386"/>
      <c r="D2" s="386"/>
      <c r="E2" s="386"/>
      <c r="F2" s="386"/>
      <c r="G2" s="386"/>
      <c r="H2" s="386"/>
      <c r="I2" s="386"/>
      <c r="J2" s="386"/>
      <c r="K2" s="386"/>
      <c r="L2" s="386"/>
      <c r="M2" s="386"/>
      <c r="N2" s="386"/>
      <c r="O2" s="386"/>
      <c r="P2" s="386"/>
      <c r="Q2" s="386"/>
      <c r="R2" s="386"/>
      <c r="S2" s="387"/>
      <c r="T2" s="309" t="s">
        <v>17</v>
      </c>
      <c r="U2" s="310"/>
      <c r="V2" s="311">
        <f>IF($E$12=$V$6,$V$4,(IF($E$12=$V$7,$V$4,(IF($E$12=$V$8,$V$4,(IF($E$12=$V$9,$V$4,)))))))</f>
        <v>0</v>
      </c>
      <c r="W2" s="312"/>
    </row>
    <row r="3" spans="1:23" ht="13.9" customHeight="1" x14ac:dyDescent="0.2">
      <c r="A3" s="385"/>
      <c r="B3" s="386"/>
      <c r="C3" s="386"/>
      <c r="D3" s="386"/>
      <c r="E3" s="386"/>
      <c r="F3" s="386"/>
      <c r="G3" s="386"/>
      <c r="H3" s="386"/>
      <c r="I3" s="386"/>
      <c r="J3" s="386"/>
      <c r="K3" s="386"/>
      <c r="L3" s="386"/>
      <c r="M3" s="386"/>
      <c r="N3" s="386"/>
      <c r="O3" s="386"/>
      <c r="P3" s="386"/>
      <c r="Q3" s="386"/>
      <c r="R3" s="386"/>
      <c r="S3" s="387"/>
      <c r="T3" s="309" t="s">
        <v>18</v>
      </c>
      <c r="U3" s="310">
        <v>1</v>
      </c>
      <c r="V3" s="313">
        <f>IF($E$12=$V$6,$V$5,(IF($E$12=$V$7,$V$5,(IF($E$12=$V$8,$V$5,(IF($E$12=$V$9,$V$5,)))))))</f>
        <v>0</v>
      </c>
      <c r="W3" s="314"/>
    </row>
    <row r="4" spans="1:23" ht="13.9" customHeight="1" thickBot="1" x14ac:dyDescent="0.25">
      <c r="A4" s="390" t="str">
        <f>'T1'!$O$1</f>
        <v>Data limite de Inscrição até:</v>
      </c>
      <c r="B4" s="391"/>
      <c r="C4" s="391"/>
      <c r="D4" s="391"/>
      <c r="E4" s="391"/>
      <c r="F4" s="391"/>
      <c r="G4" s="391"/>
      <c r="H4" s="391"/>
      <c r="I4" s="391"/>
      <c r="J4" s="391"/>
      <c r="K4" s="389">
        <f>'T1'!$C$7</f>
        <v>45703</v>
      </c>
      <c r="L4" s="389"/>
      <c r="M4" s="79"/>
      <c r="N4" s="79"/>
      <c r="O4" s="79"/>
      <c r="P4" s="79"/>
      <c r="Q4" s="79"/>
      <c r="R4" s="79"/>
      <c r="S4" s="210"/>
      <c r="T4" s="315" t="s">
        <v>66</v>
      </c>
      <c r="U4" s="310">
        <v>2</v>
      </c>
      <c r="V4" s="67" t="s">
        <v>200</v>
      </c>
      <c r="W4" s="316">
        <v>0.16</v>
      </c>
    </row>
    <row r="5" spans="1:23" ht="13.9" customHeight="1" thickBot="1" x14ac:dyDescent="0.25">
      <c r="A5" s="373" t="str">
        <f>'T1'!$A$17</f>
        <v>12 a 16 de Março de 2025</v>
      </c>
      <c r="B5" s="374"/>
      <c r="C5" s="374"/>
      <c r="D5" s="374"/>
      <c r="E5" s="374"/>
      <c r="F5" s="374"/>
      <c r="G5" s="374"/>
      <c r="H5" s="374"/>
      <c r="I5" s="374"/>
      <c r="J5" s="374"/>
      <c r="K5" s="374"/>
      <c r="L5" s="374"/>
      <c r="M5" s="374"/>
      <c r="N5" s="374"/>
      <c r="O5" s="374"/>
      <c r="P5" s="374"/>
      <c r="Q5" s="374"/>
      <c r="R5" s="374"/>
      <c r="S5" s="211"/>
      <c r="U5" s="310">
        <v>3</v>
      </c>
      <c r="V5" s="67" t="s">
        <v>201</v>
      </c>
      <c r="W5" s="316">
        <v>0.22</v>
      </c>
    </row>
    <row r="6" spans="1:23" ht="13.9" customHeight="1" x14ac:dyDescent="0.2">
      <c r="A6" s="377" t="str">
        <f>'T2'!$A$3</f>
        <v>Requisições durante a Montagem e Realização tem um AGRAVAMENTO de 30% e está sujeita à disponibilidade do produto</v>
      </c>
      <c r="B6" s="378"/>
      <c r="C6" s="378"/>
      <c r="D6" s="378"/>
      <c r="E6" s="378"/>
      <c r="F6" s="378"/>
      <c r="G6" s="378"/>
      <c r="H6" s="378"/>
      <c r="I6" s="378"/>
      <c r="J6" s="378"/>
      <c r="K6" s="378"/>
      <c r="L6" s="378"/>
      <c r="M6" s="378"/>
      <c r="N6" s="378"/>
      <c r="O6" s="378"/>
      <c r="P6" s="378"/>
      <c r="Q6" s="378"/>
      <c r="R6" s="378"/>
      <c r="S6" s="379"/>
      <c r="U6" s="310">
        <v>4</v>
      </c>
      <c r="V6" s="317" t="s">
        <v>150</v>
      </c>
      <c r="W6" s="318">
        <v>0.23</v>
      </c>
    </row>
    <row r="7" spans="1:23" ht="13.9" customHeight="1" x14ac:dyDescent="0.2">
      <c r="A7" s="212"/>
      <c r="B7" s="149"/>
      <c r="C7" s="380" t="str">
        <f>'T2'!$A$8</f>
        <v>A desistência de serviços solicitados só poderá ser feita até ao 4º dia antes do período de montagem, a partir desta data 
não haverá lugar à devolução do valor pago.</v>
      </c>
      <c r="D7" s="380"/>
      <c r="E7" s="380"/>
      <c r="F7" s="380"/>
      <c r="G7" s="380"/>
      <c r="H7" s="380"/>
      <c r="I7" s="380"/>
      <c r="J7" s="380"/>
      <c r="K7" s="380"/>
      <c r="L7" s="380"/>
      <c r="M7" s="380"/>
      <c r="N7" s="380"/>
      <c r="O7" s="380"/>
      <c r="P7" s="380"/>
      <c r="Q7" s="380"/>
      <c r="R7" s="149"/>
      <c r="S7" s="245"/>
      <c r="U7" s="310">
        <v>5</v>
      </c>
      <c r="V7" s="67" t="s">
        <v>151</v>
      </c>
      <c r="W7" s="312"/>
    </row>
    <row r="8" spans="1:23" ht="13.9" customHeight="1" thickBot="1" x14ac:dyDescent="0.25">
      <c r="A8" s="228"/>
      <c r="B8" s="229"/>
      <c r="C8" s="381"/>
      <c r="D8" s="381"/>
      <c r="E8" s="381"/>
      <c r="F8" s="381"/>
      <c r="G8" s="381"/>
      <c r="H8" s="381"/>
      <c r="I8" s="381"/>
      <c r="J8" s="381"/>
      <c r="K8" s="381"/>
      <c r="L8" s="381"/>
      <c r="M8" s="381"/>
      <c r="N8" s="381"/>
      <c r="O8" s="381"/>
      <c r="P8" s="381"/>
      <c r="Q8" s="381"/>
      <c r="R8" s="229"/>
      <c r="S8" s="246"/>
      <c r="U8" s="310">
        <v>6</v>
      </c>
      <c r="V8" s="67" t="s">
        <v>152</v>
      </c>
      <c r="W8" s="312"/>
    </row>
    <row r="9" spans="1:23" ht="13.9" customHeight="1" x14ac:dyDescent="0.2">
      <c r="A9" s="213"/>
      <c r="B9" s="53"/>
      <c r="C9" s="53"/>
      <c r="D9" s="53"/>
      <c r="E9" s="53"/>
      <c r="F9" s="61"/>
      <c r="G9" s="53"/>
      <c r="H9" s="17"/>
      <c r="I9" s="52" t="s">
        <v>23</v>
      </c>
      <c r="J9" s="31" t="str">
        <f>'T1'!$K$6</f>
        <v>Campos Obrigatórios</v>
      </c>
      <c r="K9" s="70"/>
      <c r="L9" s="53"/>
      <c r="M9" s="53"/>
      <c r="N9" s="53"/>
      <c r="R9" s="53"/>
      <c r="S9" s="110"/>
      <c r="U9" s="310">
        <v>7</v>
      </c>
      <c r="V9" s="319" t="s">
        <v>153</v>
      </c>
      <c r="W9" s="314"/>
    </row>
    <row r="10" spans="1:23" ht="13.9" customHeight="1" x14ac:dyDescent="0.2">
      <c r="A10" s="214"/>
      <c r="B10" s="52" t="s">
        <v>23</v>
      </c>
      <c r="C10" s="32" t="str">
        <f>'T1'!$A$27</f>
        <v>Nº Contribuinte:</v>
      </c>
      <c r="E10" s="32"/>
      <c r="F10" s="388"/>
      <c r="G10" s="388"/>
      <c r="H10" s="388"/>
      <c r="I10" s="388"/>
      <c r="J10" s="388"/>
      <c r="K10" s="69"/>
      <c r="O10" s="33"/>
      <c r="P10" s="33"/>
      <c r="Q10" s="33"/>
      <c r="S10" s="110"/>
      <c r="U10" s="310">
        <v>8</v>
      </c>
    </row>
    <row r="11" spans="1:23" ht="13.9" customHeight="1" x14ac:dyDescent="0.2">
      <c r="A11" s="214"/>
      <c r="B11" s="52" t="s">
        <v>23</v>
      </c>
      <c r="C11" s="32" t="str">
        <f>'T1'!$K$16</f>
        <v>Nome da Empresa Expositora:</v>
      </c>
      <c r="F11" s="17"/>
      <c r="G11" s="382"/>
      <c r="H11" s="382"/>
      <c r="I11" s="382"/>
      <c r="J11" s="382"/>
      <c r="K11" s="382"/>
      <c r="L11" s="382"/>
      <c r="M11" s="382"/>
      <c r="N11" s="382"/>
      <c r="O11" s="382"/>
      <c r="P11" s="382"/>
      <c r="Q11" s="382"/>
      <c r="S11" s="110"/>
      <c r="U11" s="310">
        <v>9</v>
      </c>
    </row>
    <row r="12" spans="1:23" ht="13.9" customHeight="1" x14ac:dyDescent="0.2">
      <c r="A12" s="214"/>
      <c r="B12" s="52" t="s">
        <v>23</v>
      </c>
      <c r="C12" s="32" t="str">
        <f>'T1'!$I$21</f>
        <v>Pais:</v>
      </c>
      <c r="E12" s="337"/>
      <c r="F12" s="337"/>
      <c r="G12" s="337"/>
      <c r="H12" s="337"/>
      <c r="I12" s="143"/>
      <c r="J12" s="143"/>
      <c r="K12" s="143"/>
      <c r="L12" s="143"/>
      <c r="M12" s="143"/>
      <c r="N12" s="143"/>
      <c r="O12" s="138"/>
      <c r="P12" s="138"/>
      <c r="Q12" s="138"/>
      <c r="S12" s="110"/>
      <c r="U12" s="310">
        <v>10</v>
      </c>
    </row>
    <row r="13" spans="1:23" ht="10.9" customHeight="1" x14ac:dyDescent="0.2">
      <c r="A13" s="214"/>
      <c r="B13" s="52"/>
      <c r="C13" s="32"/>
      <c r="D13" s="32"/>
      <c r="E13" s="32"/>
      <c r="F13" s="32"/>
      <c r="G13" s="32"/>
      <c r="H13" s="32"/>
      <c r="I13" s="32"/>
      <c r="J13" s="32"/>
      <c r="K13" s="32"/>
      <c r="L13" s="32"/>
      <c r="M13" s="32"/>
      <c r="N13" s="32"/>
      <c r="O13" s="32"/>
      <c r="P13" s="32"/>
      <c r="Q13" s="32"/>
      <c r="S13" s="110"/>
      <c r="U13" s="310">
        <v>11</v>
      </c>
    </row>
    <row r="14" spans="1:23" ht="13.9" customHeight="1" thickBot="1" x14ac:dyDescent="0.25">
      <c r="A14" s="214"/>
      <c r="B14" s="52"/>
      <c r="C14" s="362" t="str">
        <f>'T2'!$A$13</f>
        <v xml:space="preserve">Se for uma REGIÃO AUTÓNOMA, indique qual:    (Aplica-se apenas às Empresas Portuguesas)   </v>
      </c>
      <c r="D14" s="362"/>
      <c r="E14" s="362"/>
      <c r="F14" s="362"/>
      <c r="G14" s="362"/>
      <c r="H14" s="362"/>
      <c r="I14" s="362"/>
      <c r="J14" s="362"/>
      <c r="K14" s="362"/>
      <c r="L14" s="362"/>
      <c r="M14" s="363"/>
      <c r="N14" s="358"/>
      <c r="O14" s="359"/>
      <c r="Q14" s="138"/>
      <c r="S14" s="110"/>
      <c r="U14" s="310">
        <v>12</v>
      </c>
    </row>
    <row r="15" spans="1:23" ht="13.9" customHeight="1" thickBot="1" x14ac:dyDescent="0.25">
      <c r="A15" s="230"/>
      <c r="B15" s="168"/>
      <c r="C15" s="231"/>
      <c r="D15" s="232"/>
      <c r="E15" s="232"/>
      <c r="F15" s="233"/>
      <c r="G15" s="234"/>
      <c r="H15" s="235"/>
      <c r="I15" s="235"/>
      <c r="J15" s="236"/>
      <c r="K15" s="237"/>
      <c r="L15" s="236"/>
      <c r="M15" s="236"/>
      <c r="N15" s="236"/>
      <c r="O15" s="238"/>
      <c r="P15" s="238"/>
      <c r="Q15" s="238"/>
      <c r="R15" s="168"/>
      <c r="S15" s="219"/>
      <c r="U15" s="310">
        <v>13</v>
      </c>
    </row>
    <row r="16" spans="1:23" ht="13.9" customHeight="1" x14ac:dyDescent="0.2">
      <c r="A16" s="214"/>
      <c r="C16" s="35"/>
      <c r="D16" s="35"/>
      <c r="E16" s="35"/>
      <c r="F16" s="35"/>
      <c r="G16" s="35"/>
      <c r="H16" s="35"/>
      <c r="I16" s="35"/>
      <c r="J16" s="35"/>
      <c r="K16" s="35"/>
      <c r="L16" s="35"/>
      <c r="R16" s="35"/>
      <c r="S16" s="215"/>
      <c r="U16" s="310">
        <v>14</v>
      </c>
    </row>
    <row r="17" spans="1:23" ht="13.9" customHeight="1" x14ac:dyDescent="0.2">
      <c r="A17" s="214"/>
      <c r="C17" s="35"/>
      <c r="D17" s="35"/>
      <c r="E17" s="35"/>
      <c r="F17" s="35"/>
      <c r="G17" s="35"/>
      <c r="H17" s="35"/>
      <c r="I17" s="35"/>
      <c r="J17" s="35"/>
      <c r="K17" s="35"/>
      <c r="L17" s="35"/>
      <c r="M17" s="36" t="str">
        <f>'T1'!$E$21</f>
        <v>Quant.</v>
      </c>
      <c r="O17" s="361" t="s">
        <v>5</v>
      </c>
      <c r="P17" s="361"/>
      <c r="Q17" s="12" t="str">
        <f>'T1'!$E$16</f>
        <v>Valor</v>
      </c>
      <c r="R17" s="35"/>
      <c r="S17" s="215"/>
      <c r="U17" s="310">
        <v>15</v>
      </c>
    </row>
    <row r="18" spans="1:23" ht="13.9" customHeight="1" x14ac:dyDescent="0.2">
      <c r="A18" s="34"/>
      <c r="B18" s="257"/>
      <c r="C18" s="338" t="str">
        <f>'T1'!$E$1</f>
        <v>PENDÃO CÚBICO</v>
      </c>
      <c r="D18" s="338"/>
      <c r="E18" s="338"/>
      <c r="F18" s="338"/>
      <c r="G18" s="338"/>
      <c r="H18" s="338"/>
      <c r="I18" s="338"/>
      <c r="J18" s="338"/>
      <c r="K18" s="338"/>
      <c r="L18" s="338"/>
      <c r="M18" s="338"/>
      <c r="N18" s="338"/>
      <c r="O18" s="338"/>
      <c r="P18" s="338"/>
      <c r="Q18" s="338"/>
      <c r="R18" s="263"/>
      <c r="S18" s="110"/>
      <c r="U18" s="310">
        <v>16</v>
      </c>
    </row>
    <row r="19" spans="1:23" ht="13.9" customHeight="1" x14ac:dyDescent="0.2">
      <c r="A19" s="34"/>
      <c r="B19" s="49"/>
      <c r="C19" s="5"/>
      <c r="D19" s="13"/>
      <c r="F19" s="19"/>
      <c r="G19" s="3"/>
      <c r="H19" s="11"/>
      <c r="I19" s="11"/>
      <c r="J19" s="17"/>
      <c r="M19" s="11"/>
      <c r="Q19" s="75"/>
      <c r="S19" s="110"/>
      <c r="U19" s="310">
        <v>17</v>
      </c>
    </row>
    <row r="20" spans="1:23" ht="13.9" customHeight="1" thickBot="1" x14ac:dyDescent="0.25">
      <c r="A20" s="34"/>
      <c r="B20" s="49"/>
      <c r="C20" s="17"/>
      <c r="D20" s="349" t="str">
        <f>'T1'!$I$1</f>
        <v>1,45 Lg. x 1,45 Alt.</v>
      </c>
      <c r="E20" s="350"/>
      <c r="F20" s="351"/>
      <c r="G20" s="87" t="s">
        <v>94</v>
      </c>
      <c r="H20" s="2" t="str">
        <f>'T1'!$I$16</f>
        <v>Só Colocação</v>
      </c>
      <c r="I20" s="17"/>
      <c r="J20" s="17"/>
      <c r="K20" s="17"/>
      <c r="L20" s="247" t="s">
        <v>26</v>
      </c>
      <c r="M20" s="144"/>
      <c r="N20" s="3" t="str">
        <f>'T1'!$C$27</f>
        <v>unid.</v>
      </c>
      <c r="O20" s="339">
        <v>486.97</v>
      </c>
      <c r="P20" s="339"/>
      <c r="Q20" s="74">
        <f>SUM(O20*M20)</f>
        <v>0</v>
      </c>
      <c r="S20" s="216"/>
      <c r="U20" s="310">
        <v>18</v>
      </c>
    </row>
    <row r="21" spans="1:23" ht="13.9" customHeight="1" x14ac:dyDescent="0.2">
      <c r="A21" s="34"/>
      <c r="B21" s="49"/>
      <c r="C21" s="2"/>
      <c r="D21" s="352"/>
      <c r="E21" s="353"/>
      <c r="F21" s="354"/>
      <c r="G21" s="80"/>
      <c r="H21" s="2"/>
      <c r="I21" s="17"/>
      <c r="J21" s="17"/>
      <c r="K21" s="17"/>
      <c r="L21" s="248"/>
      <c r="M21" s="2"/>
      <c r="N21" s="3"/>
      <c r="O21" s="128"/>
      <c r="P21" s="129"/>
      <c r="Q21" s="75"/>
      <c r="S21" s="110"/>
      <c r="U21" s="310">
        <v>19</v>
      </c>
    </row>
    <row r="22" spans="1:23" ht="13.9" customHeight="1" thickBot="1" x14ac:dyDescent="0.25">
      <c r="A22" s="34"/>
      <c r="B22" s="49"/>
      <c r="C22" s="2"/>
      <c r="D22" s="355"/>
      <c r="E22" s="356"/>
      <c r="F22" s="357"/>
      <c r="G22" s="87" t="s">
        <v>95</v>
      </c>
      <c r="H22" s="2" t="str">
        <f>'T1'!$G$1</f>
        <v>Produção e Colocação</v>
      </c>
      <c r="I22" s="17"/>
      <c r="J22" s="17"/>
      <c r="K22" s="17"/>
      <c r="L22" s="249" t="s">
        <v>30</v>
      </c>
      <c r="M22" s="144"/>
      <c r="N22" s="3" t="str">
        <f>'T1'!$C$27</f>
        <v>unid.</v>
      </c>
      <c r="O22" s="339">
        <v>722.45</v>
      </c>
      <c r="P22" s="339"/>
      <c r="Q22" s="74">
        <f>SUM(O22*M22)</f>
        <v>0</v>
      </c>
      <c r="S22" s="110"/>
      <c r="U22" s="310">
        <v>20</v>
      </c>
    </row>
    <row r="23" spans="1:23" ht="13.9" customHeight="1" x14ac:dyDescent="0.2">
      <c r="A23" s="34"/>
      <c r="B23" s="48"/>
      <c r="C23" s="17"/>
      <c r="D23" s="39"/>
      <c r="E23" s="39"/>
      <c r="F23" s="63"/>
      <c r="H23" s="40"/>
      <c r="I23" s="17"/>
      <c r="J23" s="17"/>
      <c r="L23" s="248"/>
      <c r="M23" s="31"/>
      <c r="N23" s="76"/>
      <c r="O23" s="130"/>
      <c r="P23" s="129"/>
      <c r="Q23" s="75"/>
      <c r="S23" s="110"/>
      <c r="U23" s="310">
        <v>21</v>
      </c>
    </row>
    <row r="24" spans="1:23" ht="13.9" customHeight="1" thickBot="1" x14ac:dyDescent="0.25">
      <c r="A24" s="34"/>
      <c r="B24" s="48"/>
      <c r="C24" s="17"/>
      <c r="D24" s="340" t="str">
        <f>'T1'!$I$6</f>
        <v>2,90 Lg. x 2,90 Alt.</v>
      </c>
      <c r="E24" s="341"/>
      <c r="F24" s="342"/>
      <c r="G24" s="87" t="s">
        <v>94</v>
      </c>
      <c r="H24" s="2" t="str">
        <f>'T1'!$I$16</f>
        <v>Só Colocação</v>
      </c>
      <c r="I24" s="95"/>
      <c r="J24" s="17"/>
      <c r="K24" s="17"/>
      <c r="L24" s="247" t="s">
        <v>31</v>
      </c>
      <c r="M24" s="144"/>
      <c r="N24" s="3" t="str">
        <f>'T1'!$C$27</f>
        <v>unid.</v>
      </c>
      <c r="O24" s="339">
        <v>486.97</v>
      </c>
      <c r="P24" s="339"/>
      <c r="Q24" s="74">
        <f>SUM(O24*M24)</f>
        <v>0</v>
      </c>
      <c r="S24" s="110"/>
      <c r="U24" s="310">
        <v>22</v>
      </c>
      <c r="V24" s="320"/>
    </row>
    <row r="25" spans="1:23" ht="13.9" customHeight="1" x14ac:dyDescent="0.2">
      <c r="A25" s="34"/>
      <c r="B25" s="48"/>
      <c r="C25" s="5"/>
      <c r="D25" s="343"/>
      <c r="E25" s="344"/>
      <c r="F25" s="345"/>
      <c r="G25" s="80"/>
      <c r="H25" s="2"/>
      <c r="I25" s="95"/>
      <c r="J25" s="17"/>
      <c r="K25" s="17"/>
      <c r="L25" s="248"/>
      <c r="M25" s="4"/>
      <c r="N25" s="54"/>
      <c r="O25" s="131"/>
      <c r="P25" s="129"/>
      <c r="Q25" s="75"/>
      <c r="S25" s="110"/>
      <c r="U25" s="310">
        <v>23</v>
      </c>
      <c r="V25" s="321"/>
      <c r="W25" s="321"/>
    </row>
    <row r="26" spans="1:23" ht="13.9" customHeight="1" thickBot="1" x14ac:dyDescent="0.25">
      <c r="A26" s="34"/>
      <c r="B26" s="48"/>
      <c r="C26" s="2"/>
      <c r="D26" s="346"/>
      <c r="E26" s="347"/>
      <c r="F26" s="348"/>
      <c r="G26" s="87" t="s">
        <v>95</v>
      </c>
      <c r="H26" s="2" t="str">
        <f>'T1'!$G$1</f>
        <v>Produção e Colocação</v>
      </c>
      <c r="I26" s="95"/>
      <c r="J26" s="17"/>
      <c r="K26" s="17"/>
      <c r="L26" s="249" t="s">
        <v>34</v>
      </c>
      <c r="M26" s="144"/>
      <c r="N26" s="3" t="str">
        <f>'T1'!$C$27</f>
        <v>unid.</v>
      </c>
      <c r="O26" s="392">
        <v>1428.89</v>
      </c>
      <c r="P26" s="392"/>
      <c r="Q26" s="74">
        <f>SUM(O26*M26)</f>
        <v>0</v>
      </c>
      <c r="S26" s="110"/>
      <c r="T26" s="322"/>
      <c r="U26" s="310">
        <v>24</v>
      </c>
      <c r="V26" s="320"/>
      <c r="W26" s="323"/>
    </row>
    <row r="27" spans="1:23" ht="13.9" customHeight="1" x14ac:dyDescent="0.2">
      <c r="A27" s="34"/>
      <c r="B27" s="48"/>
      <c r="C27" s="5"/>
      <c r="D27" s="99"/>
      <c r="J27" s="13"/>
      <c r="K27" s="17"/>
      <c r="L27" s="71"/>
      <c r="N27" s="38"/>
      <c r="O27" s="6"/>
      <c r="Q27" s="74"/>
      <c r="S27" s="110"/>
      <c r="U27" s="310">
        <v>25</v>
      </c>
      <c r="V27" s="321"/>
      <c r="W27" s="323"/>
    </row>
    <row r="28" spans="1:23" ht="13.9" customHeight="1" x14ac:dyDescent="0.2">
      <c r="A28" s="217"/>
      <c r="B28" s="262"/>
      <c r="C28" s="338" t="str">
        <f>'T1'!$K$1</f>
        <v>PENDÃO PARALELIPIPÉDICO</v>
      </c>
      <c r="D28" s="338"/>
      <c r="E28" s="338"/>
      <c r="F28" s="338"/>
      <c r="G28" s="338"/>
      <c r="H28" s="338"/>
      <c r="I28" s="338"/>
      <c r="J28" s="338"/>
      <c r="K28" s="338"/>
      <c r="L28" s="338"/>
      <c r="M28" s="338"/>
      <c r="N28" s="338"/>
      <c r="O28" s="338"/>
      <c r="P28" s="338"/>
      <c r="Q28" s="338"/>
      <c r="R28" s="261"/>
      <c r="S28" s="110"/>
      <c r="U28" s="310">
        <v>26</v>
      </c>
      <c r="V28" s="320"/>
    </row>
    <row r="29" spans="1:23" ht="13.9" customHeight="1" x14ac:dyDescent="0.2">
      <c r="A29" s="34"/>
      <c r="B29" s="48"/>
      <c r="C29" s="5"/>
      <c r="D29" s="100"/>
      <c r="E29" s="13"/>
      <c r="F29" s="19"/>
      <c r="G29" s="3"/>
      <c r="J29" s="11"/>
      <c r="K29" s="17"/>
      <c r="L29" s="71"/>
      <c r="M29" s="11"/>
      <c r="N29" s="11"/>
      <c r="O29" s="20"/>
      <c r="Q29" s="74"/>
      <c r="S29" s="110"/>
      <c r="T29" s="324"/>
      <c r="U29" s="310">
        <v>27</v>
      </c>
      <c r="V29" s="324"/>
      <c r="W29" s="324"/>
    </row>
    <row r="30" spans="1:23" ht="13.9" customHeight="1" thickBot="1" x14ac:dyDescent="0.25">
      <c r="A30" s="34"/>
      <c r="B30" s="48"/>
      <c r="C30" s="4"/>
      <c r="D30" s="340" t="str">
        <f>'T2'!$A$53</f>
        <v>2,90 Lg. x 1,45 Prof. 
x 2,90 Alt.</v>
      </c>
      <c r="E30" s="341"/>
      <c r="F30" s="342"/>
      <c r="G30" s="87" t="s">
        <v>94</v>
      </c>
      <c r="H30" s="2" t="str">
        <f>'T1'!$I$16</f>
        <v>Só Colocação</v>
      </c>
      <c r="I30" s="17"/>
      <c r="J30" s="17"/>
      <c r="K30" s="17"/>
      <c r="L30" s="250" t="s">
        <v>27</v>
      </c>
      <c r="M30" s="144"/>
      <c r="N30" s="3" t="str">
        <f>'T1'!$C$27</f>
        <v>unid.</v>
      </c>
      <c r="O30" s="339">
        <v>486.97</v>
      </c>
      <c r="P30" s="339"/>
      <c r="Q30" s="74">
        <f>SUM(O30*M30)</f>
        <v>0</v>
      </c>
      <c r="S30" s="110"/>
      <c r="T30" s="322"/>
      <c r="U30" s="310">
        <v>28</v>
      </c>
      <c r="V30" s="320"/>
      <c r="W30" s="323"/>
    </row>
    <row r="31" spans="1:23" ht="13.9" customHeight="1" x14ac:dyDescent="0.2">
      <c r="A31" s="34"/>
      <c r="B31" s="48"/>
      <c r="C31" s="14"/>
      <c r="D31" s="343"/>
      <c r="E31" s="344"/>
      <c r="F31" s="345"/>
      <c r="G31" s="80"/>
      <c r="H31" s="3"/>
      <c r="I31" s="46"/>
      <c r="J31" s="4"/>
      <c r="K31" s="17"/>
      <c r="L31" s="251"/>
      <c r="M31" s="2"/>
      <c r="N31" s="89"/>
      <c r="O31" s="130"/>
      <c r="P31" s="129"/>
      <c r="Q31" s="75"/>
      <c r="S31" s="110"/>
      <c r="U31" s="310">
        <v>29</v>
      </c>
    </row>
    <row r="32" spans="1:23" ht="13.9" customHeight="1" thickBot="1" x14ac:dyDescent="0.25">
      <c r="A32" s="34"/>
      <c r="B32" s="48"/>
      <c r="C32" s="4"/>
      <c r="D32" s="346"/>
      <c r="E32" s="347"/>
      <c r="F32" s="348"/>
      <c r="G32" s="87" t="s">
        <v>95</v>
      </c>
      <c r="H32" s="2" t="str">
        <f>'T1'!$G$1</f>
        <v>Produção e Colocação</v>
      </c>
      <c r="I32" s="101"/>
      <c r="J32" s="17"/>
      <c r="K32" s="17"/>
      <c r="L32" s="250">
        <v>406226</v>
      </c>
      <c r="M32" s="144"/>
      <c r="N32" s="3" t="str">
        <f>'T1'!$C$27</f>
        <v>unid.</v>
      </c>
      <c r="O32" s="392">
        <v>1193.4100000000001</v>
      </c>
      <c r="P32" s="392"/>
      <c r="Q32" s="74">
        <f>SUM(O32*M32)</f>
        <v>0</v>
      </c>
      <c r="S32" s="110"/>
      <c r="U32" s="310">
        <v>30</v>
      </c>
    </row>
    <row r="33" spans="1:21" ht="13.9" customHeight="1" x14ac:dyDescent="0.2">
      <c r="A33" s="34"/>
      <c r="B33" s="48"/>
      <c r="C33" s="68"/>
      <c r="D33" s="102"/>
      <c r="E33" s="47"/>
      <c r="F33" s="17"/>
      <c r="G33" s="17"/>
      <c r="H33" s="3"/>
      <c r="I33" s="46"/>
      <c r="J33" s="4"/>
      <c r="K33" s="17"/>
      <c r="L33" s="250"/>
      <c r="M33" s="2"/>
      <c r="N33" s="89"/>
      <c r="O33" s="130"/>
      <c r="P33" s="129"/>
      <c r="Q33" s="75"/>
      <c r="S33" s="110"/>
      <c r="U33" s="310">
        <v>31</v>
      </c>
    </row>
    <row r="34" spans="1:21" ht="13.9" customHeight="1" thickBot="1" x14ac:dyDescent="0.25">
      <c r="A34" s="34"/>
      <c r="B34" s="48"/>
      <c r="C34" s="14"/>
      <c r="D34" s="340" t="str">
        <f>'T2'!$A$58</f>
        <v>2,90 Lg. x 1,45 Prof.
x 1,45 Alt.</v>
      </c>
      <c r="E34" s="341"/>
      <c r="F34" s="342"/>
      <c r="G34" s="87" t="s">
        <v>94</v>
      </c>
      <c r="H34" s="2" t="str">
        <f>'T1'!$I$16</f>
        <v>Só Colocação</v>
      </c>
      <c r="I34" s="17"/>
      <c r="J34" s="17"/>
      <c r="K34" s="17"/>
      <c r="L34" s="250" t="s">
        <v>32</v>
      </c>
      <c r="M34" s="144"/>
      <c r="N34" s="3" t="str">
        <f>'T1'!$C$27</f>
        <v>unid.</v>
      </c>
      <c r="O34" s="339">
        <v>486.97</v>
      </c>
      <c r="P34" s="339"/>
      <c r="Q34" s="74">
        <f>SUM(O34*M34)</f>
        <v>0</v>
      </c>
      <c r="S34" s="110"/>
      <c r="U34" s="310">
        <v>32</v>
      </c>
    </row>
    <row r="35" spans="1:21" ht="13.9" customHeight="1" x14ac:dyDescent="0.2">
      <c r="A35" s="34"/>
      <c r="B35" s="48"/>
      <c r="C35" s="35"/>
      <c r="D35" s="343"/>
      <c r="E35" s="344"/>
      <c r="F35" s="345"/>
      <c r="G35" s="80"/>
      <c r="H35" s="3"/>
      <c r="I35" s="17"/>
      <c r="J35" s="17"/>
      <c r="L35" s="252"/>
      <c r="M35" s="31"/>
      <c r="N35" s="76"/>
      <c r="O35" s="132"/>
      <c r="P35" s="129"/>
      <c r="Q35" s="75"/>
      <c r="S35" s="110"/>
      <c r="U35" s="310">
        <v>33</v>
      </c>
    </row>
    <row r="36" spans="1:21" ht="13.9" customHeight="1" thickBot="1" x14ac:dyDescent="0.25">
      <c r="A36" s="34"/>
      <c r="B36" s="48"/>
      <c r="C36" s="14"/>
      <c r="D36" s="346"/>
      <c r="E36" s="347"/>
      <c r="F36" s="348"/>
      <c r="G36" s="87" t="s">
        <v>95</v>
      </c>
      <c r="H36" s="2" t="str">
        <f>'T1'!$G$1</f>
        <v>Produção e Colocação</v>
      </c>
      <c r="I36" s="17"/>
      <c r="J36" s="17"/>
      <c r="K36" s="17"/>
      <c r="L36" s="250">
        <v>406225</v>
      </c>
      <c r="M36" s="144"/>
      <c r="N36" s="3" t="str">
        <f>'T1'!$C$27</f>
        <v>unid.</v>
      </c>
      <c r="O36" s="392">
        <v>840.19</v>
      </c>
      <c r="P36" s="392"/>
      <c r="Q36" s="74">
        <f>SUM(O36*M36)</f>
        <v>0</v>
      </c>
      <c r="S36" s="110"/>
      <c r="U36" s="310">
        <v>34</v>
      </c>
    </row>
    <row r="37" spans="1:21" ht="13.9" customHeight="1" x14ac:dyDescent="0.2">
      <c r="A37" s="34"/>
      <c r="B37" s="48"/>
      <c r="C37" s="5"/>
      <c r="D37" s="13"/>
      <c r="F37" s="19"/>
      <c r="G37" s="3"/>
      <c r="J37" s="17"/>
      <c r="L37" s="11"/>
      <c r="M37" s="7"/>
      <c r="O37" s="4"/>
      <c r="Q37" s="75"/>
      <c r="S37" s="110"/>
      <c r="U37" s="310">
        <v>35</v>
      </c>
    </row>
    <row r="38" spans="1:21" ht="13.9" customHeight="1" x14ac:dyDescent="0.2">
      <c r="A38" s="34"/>
      <c r="B38" s="260"/>
      <c r="C38" s="338" t="str">
        <f>'T1'!$E$6</f>
        <v xml:space="preserve">PENDÃO 1 FACE </v>
      </c>
      <c r="D38" s="338"/>
      <c r="E38" s="338"/>
      <c r="F38" s="338"/>
      <c r="G38" s="338"/>
      <c r="H38" s="338"/>
      <c r="I38" s="338"/>
      <c r="J38" s="338"/>
      <c r="K38" s="338"/>
      <c r="L38" s="338"/>
      <c r="M38" s="338"/>
      <c r="N38" s="338"/>
      <c r="O38" s="338"/>
      <c r="P38" s="338"/>
      <c r="Q38" s="338"/>
      <c r="R38" s="261"/>
      <c r="S38" s="110"/>
      <c r="U38" s="310">
        <v>36</v>
      </c>
    </row>
    <row r="39" spans="1:21" ht="13.9" customHeight="1" x14ac:dyDescent="0.2">
      <c r="A39" s="214"/>
      <c r="C39" s="8"/>
      <c r="D39" s="9"/>
      <c r="E39" s="9"/>
      <c r="F39" s="62"/>
      <c r="G39" s="57"/>
      <c r="H39" s="41"/>
      <c r="I39" s="41"/>
      <c r="J39" s="10"/>
      <c r="K39" s="69"/>
      <c r="L39" s="10"/>
      <c r="O39" s="36"/>
      <c r="Q39" s="45"/>
      <c r="S39" s="110"/>
      <c r="U39" s="310">
        <v>37</v>
      </c>
    </row>
    <row r="40" spans="1:21" ht="13.9" customHeight="1" thickBot="1" x14ac:dyDescent="0.25">
      <c r="A40" s="34"/>
      <c r="B40" s="48"/>
      <c r="C40" s="13"/>
      <c r="D40" s="364" t="str">
        <f>'T1'!$I$11</f>
        <v>1,45 Lg. x 2,90 Alt.</v>
      </c>
      <c r="E40" s="365"/>
      <c r="F40" s="366"/>
      <c r="G40" s="87" t="s">
        <v>94</v>
      </c>
      <c r="H40" s="2" t="str">
        <f>'T1'!$I$16</f>
        <v>Só Colocação</v>
      </c>
      <c r="I40" s="17"/>
      <c r="J40" s="3"/>
      <c r="L40" s="247" t="s">
        <v>25</v>
      </c>
      <c r="M40" s="144"/>
      <c r="N40" s="3" t="str">
        <f>'T1'!$C$27</f>
        <v>unid.</v>
      </c>
      <c r="O40" s="360">
        <v>243.49</v>
      </c>
      <c r="P40" s="360"/>
      <c r="Q40" s="74">
        <f>SUM(O40*M40)</f>
        <v>0</v>
      </c>
      <c r="S40" s="110"/>
      <c r="U40" s="310">
        <v>38</v>
      </c>
    </row>
    <row r="41" spans="1:21" ht="13.9" customHeight="1" x14ac:dyDescent="0.2">
      <c r="A41" s="34"/>
      <c r="B41" s="48"/>
      <c r="C41" s="2"/>
      <c r="D41" s="367"/>
      <c r="E41" s="368"/>
      <c r="F41" s="369"/>
      <c r="G41" s="80"/>
      <c r="H41" s="17"/>
      <c r="I41" s="19"/>
      <c r="J41" s="3"/>
      <c r="L41" s="248"/>
      <c r="M41" s="103"/>
      <c r="N41" s="11"/>
      <c r="O41" s="130"/>
      <c r="P41" s="129"/>
      <c r="Q41" s="75"/>
      <c r="S41" s="110"/>
      <c r="U41" s="310">
        <v>39</v>
      </c>
    </row>
    <row r="42" spans="1:21" ht="13.9" customHeight="1" thickBot="1" x14ac:dyDescent="0.25">
      <c r="A42" s="34"/>
      <c r="B42" s="48"/>
      <c r="C42" s="104"/>
      <c r="D42" s="370"/>
      <c r="E42" s="371"/>
      <c r="F42" s="372"/>
      <c r="G42" s="87" t="s">
        <v>95</v>
      </c>
      <c r="H42" s="2" t="str">
        <f>'T1'!$G$1</f>
        <v>Produção e Colocação</v>
      </c>
      <c r="I42" s="64"/>
      <c r="J42" s="95"/>
      <c r="L42" s="249" t="s">
        <v>29</v>
      </c>
      <c r="M42" s="144"/>
      <c r="N42" s="3" t="str">
        <f>'T1'!$C$27</f>
        <v>unid.</v>
      </c>
      <c r="O42" s="360">
        <v>361.23</v>
      </c>
      <c r="P42" s="360"/>
      <c r="Q42" s="74">
        <f>SUM(O42*M42)</f>
        <v>0</v>
      </c>
      <c r="S42" s="110"/>
      <c r="U42" s="310">
        <v>40</v>
      </c>
    </row>
    <row r="43" spans="1:21" ht="13.9" customHeight="1" x14ac:dyDescent="0.2">
      <c r="A43" s="34"/>
      <c r="B43" s="48"/>
      <c r="C43" s="44"/>
      <c r="D43" s="44"/>
      <c r="E43" s="105"/>
      <c r="F43" s="45"/>
      <c r="G43" s="17"/>
      <c r="H43" s="58"/>
      <c r="I43" s="45"/>
      <c r="J43" s="45"/>
      <c r="L43" s="253"/>
      <c r="M43" s="45"/>
      <c r="N43" s="58"/>
      <c r="O43" s="133"/>
      <c r="P43" s="129"/>
      <c r="Q43" s="75"/>
      <c r="S43" s="110"/>
      <c r="U43" s="310">
        <v>41</v>
      </c>
    </row>
    <row r="44" spans="1:21" ht="13.9" customHeight="1" thickBot="1" x14ac:dyDescent="0.25">
      <c r="A44" s="34"/>
      <c r="B44" s="48"/>
      <c r="C44" s="13"/>
      <c r="D44" s="364" t="str">
        <f>'T1'!$I$6</f>
        <v>2,90 Lg. x 2,90 Alt.</v>
      </c>
      <c r="E44" s="365"/>
      <c r="F44" s="366"/>
      <c r="G44" s="87" t="s">
        <v>94</v>
      </c>
      <c r="H44" s="2" t="str">
        <f>'T1'!$I$16</f>
        <v>Só Colocação</v>
      </c>
      <c r="I44" s="101"/>
      <c r="J44" s="4"/>
      <c r="L44" s="247" t="s">
        <v>36</v>
      </c>
      <c r="M44" s="144"/>
      <c r="N44" s="3" t="str">
        <f>'T1'!$C$27</f>
        <v>unid.</v>
      </c>
      <c r="O44" s="360">
        <v>243.49</v>
      </c>
      <c r="P44" s="360"/>
      <c r="Q44" s="74">
        <f>SUM(O44*M44)</f>
        <v>0</v>
      </c>
      <c r="S44" s="110"/>
      <c r="U44" s="310">
        <v>42</v>
      </c>
    </row>
    <row r="45" spans="1:21" ht="13.9" customHeight="1" x14ac:dyDescent="0.2">
      <c r="A45" s="34"/>
      <c r="B45" s="48"/>
      <c r="C45" s="5"/>
      <c r="D45" s="367"/>
      <c r="E45" s="368"/>
      <c r="F45" s="369"/>
      <c r="G45" s="80"/>
      <c r="H45" s="17"/>
      <c r="I45" s="17"/>
      <c r="J45" s="4"/>
      <c r="L45" s="248"/>
      <c r="M45" s="7"/>
      <c r="N45" s="11"/>
      <c r="O45" s="130"/>
      <c r="P45" s="129"/>
      <c r="Q45" s="75"/>
      <c r="S45" s="110"/>
      <c r="U45" s="310">
        <v>43</v>
      </c>
    </row>
    <row r="46" spans="1:21" ht="13.9" customHeight="1" thickBot="1" x14ac:dyDescent="0.25">
      <c r="A46" s="34"/>
      <c r="B46" s="48"/>
      <c r="C46" s="2"/>
      <c r="D46" s="370"/>
      <c r="E46" s="371"/>
      <c r="F46" s="372"/>
      <c r="G46" s="87" t="s">
        <v>95</v>
      </c>
      <c r="H46" s="2" t="str">
        <f>'T1'!$G$1</f>
        <v>Produção e Colocação</v>
      </c>
      <c r="I46" s="101"/>
      <c r="J46" s="4"/>
      <c r="L46" s="249" t="s">
        <v>37</v>
      </c>
      <c r="M46" s="144"/>
      <c r="N46" s="3" t="str">
        <f>'T1'!$C$27</f>
        <v>unid.</v>
      </c>
      <c r="O46" s="339">
        <v>478.97</v>
      </c>
      <c r="P46" s="339"/>
      <c r="Q46" s="74">
        <f>SUM(O46*M46)</f>
        <v>0</v>
      </c>
      <c r="S46" s="110"/>
      <c r="U46" s="310">
        <v>44</v>
      </c>
    </row>
    <row r="47" spans="1:21" ht="13.9" customHeight="1" x14ac:dyDescent="0.2">
      <c r="A47" s="34"/>
      <c r="B47" s="48"/>
      <c r="C47" s="13"/>
      <c r="D47" s="2"/>
      <c r="F47" s="64"/>
      <c r="G47" s="95"/>
      <c r="H47" s="101"/>
      <c r="I47" s="101"/>
      <c r="J47" s="101"/>
      <c r="L47" s="106"/>
      <c r="M47" s="101"/>
      <c r="N47" s="101"/>
      <c r="O47" s="101"/>
      <c r="Q47" s="107"/>
      <c r="S47" s="110"/>
      <c r="U47" s="310">
        <v>45</v>
      </c>
    </row>
    <row r="48" spans="1:21" ht="13.9" customHeight="1" x14ac:dyDescent="0.2">
      <c r="A48" s="34"/>
      <c r="B48" s="260"/>
      <c r="C48" s="338" t="str">
        <f>'T1'!$G$16</f>
        <v>PENDÃO DUPLA FACE</v>
      </c>
      <c r="D48" s="338"/>
      <c r="E48" s="338"/>
      <c r="F48" s="338"/>
      <c r="G48" s="338"/>
      <c r="H48" s="338"/>
      <c r="I48" s="338"/>
      <c r="J48" s="338"/>
      <c r="K48" s="338"/>
      <c r="L48" s="338"/>
      <c r="M48" s="338"/>
      <c r="N48" s="338"/>
      <c r="O48" s="338"/>
      <c r="P48" s="338"/>
      <c r="Q48" s="338"/>
      <c r="R48" s="261"/>
      <c r="S48" s="110"/>
      <c r="U48" s="310">
        <v>46</v>
      </c>
    </row>
    <row r="49" spans="1:26" ht="13.9" customHeight="1" x14ac:dyDescent="0.2">
      <c r="A49" s="34"/>
      <c r="B49" s="48"/>
      <c r="C49" s="5"/>
      <c r="D49" s="35"/>
      <c r="F49" s="12"/>
      <c r="G49" s="36"/>
      <c r="J49" s="11"/>
      <c r="L49" s="72"/>
      <c r="Q49" s="75"/>
      <c r="S49" s="110"/>
      <c r="U49" s="310">
        <v>47</v>
      </c>
    </row>
    <row r="50" spans="1:26" ht="13.9" customHeight="1" thickBot="1" x14ac:dyDescent="0.25">
      <c r="A50" s="34"/>
      <c r="B50" s="48"/>
      <c r="C50" s="13"/>
      <c r="D50" s="364" t="str">
        <f>'T1'!$I$11</f>
        <v>1,45 Lg. x 2,90 Alt.</v>
      </c>
      <c r="E50" s="365"/>
      <c r="F50" s="366"/>
      <c r="G50" s="87" t="s">
        <v>94</v>
      </c>
      <c r="H50" s="2" t="str">
        <f>'T1'!$I$16</f>
        <v>Só Colocação</v>
      </c>
      <c r="I50" s="17"/>
      <c r="J50" s="17"/>
      <c r="L50" s="250" t="s">
        <v>33</v>
      </c>
      <c r="M50" s="144"/>
      <c r="N50" s="3" t="str">
        <f>'T1'!$C$27</f>
        <v>unid.</v>
      </c>
      <c r="O50" s="339">
        <v>243.49</v>
      </c>
      <c r="P50" s="339"/>
      <c r="Q50" s="74">
        <f>SUM(O50*M50)</f>
        <v>0</v>
      </c>
      <c r="S50" s="110"/>
      <c r="U50" s="310">
        <v>48</v>
      </c>
    </row>
    <row r="51" spans="1:26" ht="13.9" customHeight="1" x14ac:dyDescent="0.2">
      <c r="A51" s="34"/>
      <c r="B51" s="48"/>
      <c r="C51" s="2"/>
      <c r="D51" s="367"/>
      <c r="E51" s="368"/>
      <c r="F51" s="369"/>
      <c r="G51" s="80"/>
      <c r="H51" s="3"/>
      <c r="I51" s="17"/>
      <c r="J51" s="17"/>
      <c r="L51" s="254"/>
      <c r="M51" s="31"/>
      <c r="N51" s="16"/>
      <c r="O51" s="130"/>
      <c r="P51" s="129"/>
      <c r="Q51" s="75"/>
      <c r="S51" s="110"/>
      <c r="U51" s="310">
        <v>49</v>
      </c>
    </row>
    <row r="52" spans="1:26" ht="13.9" customHeight="1" thickBot="1" x14ac:dyDescent="0.25">
      <c r="A52" s="214"/>
      <c r="C52" s="2"/>
      <c r="D52" s="370"/>
      <c r="E52" s="371"/>
      <c r="F52" s="372"/>
      <c r="G52" s="87" t="s">
        <v>95</v>
      </c>
      <c r="H52" s="2" t="str">
        <f>'T1'!$G$1</f>
        <v>Produção e Colocação</v>
      </c>
      <c r="I52" s="17"/>
      <c r="J52" s="17"/>
      <c r="L52" s="255" t="s">
        <v>35</v>
      </c>
      <c r="M52" s="144"/>
      <c r="N52" s="3" t="str">
        <f>'T1'!$C$27</f>
        <v>unid.</v>
      </c>
      <c r="O52" s="339">
        <v>478.97</v>
      </c>
      <c r="P52" s="339"/>
      <c r="Q52" s="74">
        <f>SUM(O52*M52)</f>
        <v>0</v>
      </c>
      <c r="S52" s="110"/>
      <c r="U52" s="325">
        <v>50</v>
      </c>
    </row>
    <row r="53" spans="1:26" ht="13.9" customHeight="1" x14ac:dyDescent="0.2">
      <c r="A53" s="34"/>
      <c r="B53" s="48"/>
      <c r="C53" s="44"/>
      <c r="D53" s="44"/>
      <c r="F53" s="45"/>
      <c r="G53" s="17"/>
      <c r="H53" s="58"/>
      <c r="I53" s="45"/>
      <c r="J53" s="45"/>
      <c r="L53" s="253"/>
      <c r="M53" s="45"/>
      <c r="N53" s="58"/>
      <c r="O53" s="133"/>
      <c r="P53" s="129"/>
      <c r="Q53" s="45"/>
      <c r="S53" s="110"/>
    </row>
    <row r="54" spans="1:26" ht="13.9" customHeight="1" thickBot="1" x14ac:dyDescent="0.25">
      <c r="A54" s="34"/>
      <c r="B54" s="48"/>
      <c r="C54" s="13"/>
      <c r="D54" s="364" t="str">
        <f>'T1'!$I$6</f>
        <v>2,90 Lg. x 2,90 Alt.</v>
      </c>
      <c r="E54" s="365"/>
      <c r="F54" s="366"/>
      <c r="G54" s="87" t="s">
        <v>94</v>
      </c>
      <c r="H54" s="2" t="str">
        <f>'T1'!$I$16</f>
        <v>Só Colocação</v>
      </c>
      <c r="I54" s="17"/>
      <c r="J54" s="17"/>
      <c r="L54" s="250" t="s">
        <v>38</v>
      </c>
      <c r="M54" s="144"/>
      <c r="N54" s="3" t="str">
        <f>'T1'!$C$27</f>
        <v>unid.</v>
      </c>
      <c r="O54" s="339">
        <v>243.49</v>
      </c>
      <c r="P54" s="339"/>
      <c r="Q54" s="74">
        <f>SUM(O54*M54)</f>
        <v>0</v>
      </c>
      <c r="S54" s="110"/>
    </row>
    <row r="55" spans="1:26" ht="13.9" customHeight="1" x14ac:dyDescent="0.2">
      <c r="A55" s="34"/>
      <c r="B55" s="48"/>
      <c r="C55" s="5"/>
      <c r="D55" s="367"/>
      <c r="E55" s="368"/>
      <c r="F55" s="369"/>
      <c r="G55" s="80"/>
      <c r="H55" s="3"/>
      <c r="I55" s="17"/>
      <c r="J55" s="17"/>
      <c r="L55" s="248"/>
      <c r="N55" s="89"/>
      <c r="O55" s="130"/>
      <c r="P55" s="129"/>
      <c r="Q55" s="75"/>
      <c r="S55" s="110"/>
    </row>
    <row r="56" spans="1:26" ht="13.9" customHeight="1" thickBot="1" x14ac:dyDescent="0.25">
      <c r="A56" s="214"/>
      <c r="C56" s="2"/>
      <c r="D56" s="370"/>
      <c r="E56" s="371"/>
      <c r="F56" s="372"/>
      <c r="G56" s="87" t="s">
        <v>95</v>
      </c>
      <c r="H56" s="2" t="str">
        <f>'T1'!$G$1</f>
        <v>Produção e Colocação</v>
      </c>
      <c r="I56" s="17"/>
      <c r="J56" s="17"/>
      <c r="L56" s="255" t="s">
        <v>39</v>
      </c>
      <c r="M56" s="144"/>
      <c r="N56" s="3" t="str">
        <f>'T1'!$C$27</f>
        <v>unid.</v>
      </c>
      <c r="O56" s="339">
        <v>714.45</v>
      </c>
      <c r="P56" s="339"/>
      <c r="Q56" s="74">
        <f>SUM(O56*M56)</f>
        <v>0</v>
      </c>
      <c r="S56" s="110"/>
    </row>
    <row r="57" spans="1:26" ht="13.9" customHeight="1" x14ac:dyDescent="0.2">
      <c r="A57" s="34"/>
      <c r="B57" s="48"/>
      <c r="C57" s="5"/>
      <c r="D57" s="15"/>
      <c r="F57" s="65"/>
      <c r="G57" s="59"/>
      <c r="H57" s="17"/>
      <c r="I57" s="17"/>
      <c r="J57" s="16"/>
      <c r="L57" s="72"/>
      <c r="N57" s="18"/>
      <c r="O57" s="19"/>
      <c r="Q57" s="19"/>
      <c r="S57" s="110"/>
    </row>
    <row r="58" spans="1:26" ht="13.9" customHeight="1" thickBot="1" x14ac:dyDescent="0.25">
      <c r="A58" s="218"/>
      <c r="B58" s="181"/>
      <c r="C58" s="182"/>
      <c r="D58" s="183"/>
      <c r="E58" s="168"/>
      <c r="F58" s="184"/>
      <c r="G58" s="185"/>
      <c r="H58" s="186"/>
      <c r="I58" s="186"/>
      <c r="J58" s="186"/>
      <c r="K58" s="187"/>
      <c r="L58" s="188"/>
      <c r="M58" s="186"/>
      <c r="N58" s="186"/>
      <c r="O58" s="186"/>
      <c r="P58" s="168"/>
      <c r="Q58" s="189"/>
      <c r="R58" s="168"/>
      <c r="S58" s="219"/>
    </row>
    <row r="59" spans="1:26" ht="13.9" customHeight="1" x14ac:dyDescent="0.2">
      <c r="A59" s="220"/>
      <c r="B59" s="173"/>
      <c r="C59" s="174"/>
      <c r="D59" s="175"/>
      <c r="E59" s="169"/>
      <c r="F59" s="196"/>
      <c r="G59" s="176"/>
      <c r="H59" s="177"/>
      <c r="I59" s="177"/>
      <c r="J59" s="177"/>
      <c r="K59" s="178"/>
      <c r="L59" s="179"/>
      <c r="M59" s="177"/>
      <c r="N59" s="177"/>
      <c r="O59" s="177"/>
      <c r="P59" s="169"/>
      <c r="Q59" s="180" t="s">
        <v>177</v>
      </c>
      <c r="R59" s="169"/>
      <c r="S59" s="221"/>
    </row>
    <row r="60" spans="1:26" ht="13.9" customHeight="1" x14ac:dyDescent="0.2">
      <c r="A60" s="34"/>
      <c r="B60" s="48"/>
      <c r="C60" s="32" t="str">
        <f>'T1'!$K$16</f>
        <v>Nome da Empresa Expositora:</v>
      </c>
      <c r="F60" s="17"/>
      <c r="G60" s="441">
        <f>$G$11</f>
        <v>0</v>
      </c>
      <c r="H60" s="441"/>
      <c r="I60" s="441"/>
      <c r="J60" s="441"/>
      <c r="K60" s="441"/>
      <c r="L60" s="441"/>
      <c r="M60" s="441"/>
      <c r="N60" s="441"/>
      <c r="O60" s="441"/>
      <c r="P60" s="441"/>
      <c r="Q60" s="441"/>
      <c r="S60" s="110"/>
    </row>
    <row r="61" spans="1:26" ht="13.9" customHeight="1" thickBot="1" x14ac:dyDescent="0.25">
      <c r="A61" s="218"/>
      <c r="B61" s="181"/>
      <c r="C61" s="182"/>
      <c r="D61" s="183"/>
      <c r="E61" s="168"/>
      <c r="F61" s="184"/>
      <c r="G61" s="185"/>
      <c r="H61" s="186"/>
      <c r="I61" s="186"/>
      <c r="J61" s="186"/>
      <c r="K61" s="187"/>
      <c r="L61" s="188"/>
      <c r="M61" s="186"/>
      <c r="N61" s="186"/>
      <c r="O61" s="186"/>
      <c r="P61" s="168"/>
      <c r="Q61" s="189"/>
      <c r="R61" s="168"/>
      <c r="S61" s="219"/>
      <c r="T61" s="326"/>
    </row>
    <row r="62" spans="1:26" s="23" customFormat="1" ht="13.9" customHeight="1" x14ac:dyDescent="0.2">
      <c r="A62" s="34"/>
      <c r="B62" s="48"/>
      <c r="C62" s="13"/>
      <c r="D62" s="2"/>
      <c r="E62" s="17"/>
      <c r="F62" s="64"/>
      <c r="G62" s="95"/>
      <c r="H62" s="101"/>
      <c r="I62" s="101"/>
      <c r="J62" s="101"/>
      <c r="K62" s="72"/>
      <c r="L62" s="106"/>
      <c r="M62" s="101"/>
      <c r="N62" s="101"/>
      <c r="O62" s="101"/>
      <c r="P62" s="17"/>
      <c r="Q62" s="107"/>
      <c r="R62" s="17"/>
      <c r="S62" s="110"/>
      <c r="T62" s="308"/>
      <c r="U62" s="67"/>
      <c r="V62" s="308"/>
      <c r="W62" s="308"/>
      <c r="X62" s="308"/>
      <c r="Y62" s="308"/>
      <c r="Z62" s="13"/>
    </row>
    <row r="63" spans="1:26" s="22" customFormat="1" ht="13.9" customHeight="1" x14ac:dyDescent="0.2">
      <c r="A63" s="34"/>
      <c r="B63" s="48"/>
      <c r="C63" s="5"/>
      <c r="D63" s="15"/>
      <c r="E63" s="17"/>
      <c r="F63" s="65"/>
      <c r="G63" s="59"/>
      <c r="H63" s="17"/>
      <c r="I63" s="17"/>
      <c r="J63" s="16"/>
      <c r="K63" s="72"/>
      <c r="L63" s="72"/>
      <c r="M63" s="36" t="str">
        <f>'T1'!$E$21</f>
        <v>Quant.</v>
      </c>
      <c r="N63" s="17"/>
      <c r="O63" s="361" t="s">
        <v>5</v>
      </c>
      <c r="P63" s="361"/>
      <c r="Q63" s="12" t="str">
        <f>'T1'!$E$16</f>
        <v>Valor</v>
      </c>
      <c r="R63" s="17"/>
      <c r="S63" s="110"/>
      <c r="T63" s="327"/>
      <c r="U63" s="67"/>
      <c r="V63" s="327"/>
      <c r="W63" s="327"/>
      <c r="X63" s="327"/>
      <c r="Y63" s="327"/>
      <c r="Z63" s="104"/>
    </row>
    <row r="64" spans="1:26" s="22" customFormat="1" ht="13.9" customHeight="1" x14ac:dyDescent="0.2">
      <c r="A64" s="34"/>
      <c r="B64" s="258"/>
      <c r="C64" s="338" t="str">
        <f>'T1'!$G$6</f>
        <v>PENDÃO TRIANGULAR</v>
      </c>
      <c r="D64" s="338"/>
      <c r="E64" s="338"/>
      <c r="F64" s="338"/>
      <c r="G64" s="338"/>
      <c r="H64" s="338"/>
      <c r="I64" s="338"/>
      <c r="J64" s="338"/>
      <c r="K64" s="338"/>
      <c r="L64" s="338"/>
      <c r="M64" s="338"/>
      <c r="N64" s="338"/>
      <c r="O64" s="338"/>
      <c r="P64" s="338"/>
      <c r="Q64" s="338"/>
      <c r="R64" s="259"/>
      <c r="S64" s="110"/>
      <c r="T64" s="327"/>
      <c r="U64" s="67"/>
      <c r="V64" s="327"/>
      <c r="W64" s="327"/>
      <c r="X64" s="327"/>
      <c r="Y64" s="327"/>
      <c r="Z64" s="104"/>
    </row>
    <row r="65" spans="1:26" s="22" customFormat="1" ht="13.9" customHeight="1" x14ac:dyDescent="0.2">
      <c r="A65" s="34"/>
      <c r="B65" s="48"/>
      <c r="C65" s="5"/>
      <c r="D65" s="13"/>
      <c r="E65" s="17"/>
      <c r="F65" s="19"/>
      <c r="G65" s="3"/>
      <c r="H65" s="11"/>
      <c r="I65" s="11"/>
      <c r="J65" s="17"/>
      <c r="K65" s="17"/>
      <c r="L65" s="72"/>
      <c r="M65" s="17"/>
      <c r="N65" s="11"/>
      <c r="O65" s="4"/>
      <c r="P65" s="17"/>
      <c r="Q65" s="75"/>
      <c r="R65" s="17"/>
      <c r="S65" s="110"/>
      <c r="T65" s="327"/>
      <c r="U65" s="67"/>
      <c r="V65" s="327"/>
      <c r="W65" s="327"/>
      <c r="X65" s="327"/>
      <c r="Y65" s="327"/>
      <c r="Z65" s="104"/>
    </row>
    <row r="66" spans="1:26" s="22" customFormat="1" ht="13.9" customHeight="1" thickBot="1" x14ac:dyDescent="0.25">
      <c r="A66" s="34"/>
      <c r="B66" s="48"/>
      <c r="C66" s="13"/>
      <c r="D66" s="364" t="str">
        <f>'T1'!$I$11</f>
        <v>1,45 Lg. x 2,90 Alt.</v>
      </c>
      <c r="E66" s="365"/>
      <c r="F66" s="366"/>
      <c r="G66" s="87" t="s">
        <v>94</v>
      </c>
      <c r="H66" s="2" t="str">
        <f>'T1'!$I$16</f>
        <v>Só Colocação</v>
      </c>
      <c r="I66" s="17"/>
      <c r="J66" s="17"/>
      <c r="K66" s="17"/>
      <c r="L66" s="250" t="s">
        <v>40</v>
      </c>
      <c r="M66" s="144"/>
      <c r="N66" s="3" t="str">
        <f>'T1'!$C$27</f>
        <v>unid.</v>
      </c>
      <c r="O66" s="339">
        <v>365.23</v>
      </c>
      <c r="P66" s="339"/>
      <c r="Q66" s="74">
        <f>SUM(O66*M66)</f>
        <v>0</v>
      </c>
      <c r="R66" s="17"/>
      <c r="S66" s="110"/>
      <c r="T66" s="327"/>
      <c r="U66" s="67"/>
      <c r="V66" s="327"/>
      <c r="W66" s="327"/>
      <c r="X66" s="327"/>
      <c r="Y66" s="327"/>
      <c r="Z66" s="104"/>
    </row>
    <row r="67" spans="1:26" s="22" customFormat="1" ht="13.9" customHeight="1" x14ac:dyDescent="0.2">
      <c r="A67" s="34"/>
      <c r="B67" s="48"/>
      <c r="C67" s="2"/>
      <c r="D67" s="367"/>
      <c r="E67" s="368"/>
      <c r="F67" s="369"/>
      <c r="G67" s="80"/>
      <c r="H67" s="17"/>
      <c r="I67" s="42"/>
      <c r="J67" s="2"/>
      <c r="K67" s="17"/>
      <c r="L67" s="247"/>
      <c r="M67" s="2"/>
      <c r="N67" s="95"/>
      <c r="O67" s="134"/>
      <c r="P67" s="129"/>
      <c r="Q67" s="75"/>
      <c r="R67" s="17"/>
      <c r="S67" s="110"/>
      <c r="T67" s="327"/>
      <c r="U67" s="67"/>
      <c r="V67" s="327"/>
      <c r="W67" s="327"/>
      <c r="X67" s="327"/>
      <c r="Y67" s="327"/>
      <c r="Z67" s="104"/>
    </row>
    <row r="68" spans="1:26" s="22" customFormat="1" ht="13.9" customHeight="1" thickBot="1" x14ac:dyDescent="0.25">
      <c r="A68" s="34"/>
      <c r="B68" s="48"/>
      <c r="C68" s="35"/>
      <c r="D68" s="370"/>
      <c r="E68" s="371"/>
      <c r="F68" s="372"/>
      <c r="G68" s="87" t="s">
        <v>95</v>
      </c>
      <c r="H68" s="14" t="str">
        <f>'T1'!$G$1</f>
        <v>Produção e Colocação</v>
      </c>
      <c r="I68" s="31"/>
      <c r="J68" s="31"/>
      <c r="K68" s="72"/>
      <c r="L68" s="255" t="s">
        <v>41</v>
      </c>
      <c r="M68" s="144"/>
      <c r="N68" s="3" t="str">
        <f>'T1'!$C$27</f>
        <v>unid.</v>
      </c>
      <c r="O68" s="339">
        <v>718.45</v>
      </c>
      <c r="P68" s="339"/>
      <c r="Q68" s="74">
        <f>SUM(O68*M68)</f>
        <v>0</v>
      </c>
      <c r="R68" s="17"/>
      <c r="S68" s="110"/>
      <c r="T68" s="327"/>
      <c r="U68" s="67"/>
      <c r="V68" s="327"/>
      <c r="W68" s="327"/>
      <c r="X68" s="327"/>
      <c r="Y68" s="327"/>
      <c r="Z68" s="104"/>
    </row>
    <row r="69" spans="1:26" s="22" customFormat="1" ht="13.9" customHeight="1" x14ac:dyDescent="0.2">
      <c r="A69" s="217"/>
      <c r="B69" s="49"/>
      <c r="C69" s="13"/>
      <c r="D69" s="13"/>
      <c r="E69" s="13"/>
      <c r="F69" s="19"/>
      <c r="G69" s="3"/>
      <c r="H69" s="101"/>
      <c r="I69" s="17"/>
      <c r="J69" s="17"/>
      <c r="K69" s="72"/>
      <c r="L69" s="17"/>
      <c r="M69" s="88"/>
      <c r="N69" s="17"/>
      <c r="O69" s="4"/>
      <c r="P69" s="17"/>
      <c r="Q69" s="108"/>
      <c r="R69" s="17"/>
      <c r="S69" s="110"/>
      <c r="T69" s="327"/>
      <c r="U69" s="67"/>
      <c r="V69" s="327"/>
      <c r="W69" s="327"/>
      <c r="X69" s="327"/>
      <c r="Y69" s="327"/>
      <c r="Z69" s="104"/>
    </row>
    <row r="70" spans="1:26" s="22" customFormat="1" ht="13.9" customHeight="1" x14ac:dyDescent="0.2">
      <c r="A70" s="217"/>
      <c r="B70" s="49"/>
      <c r="C70" s="13"/>
      <c r="D70" s="13"/>
      <c r="E70" s="13"/>
      <c r="F70" s="19"/>
      <c r="G70" s="3"/>
      <c r="H70" s="101"/>
      <c r="I70" s="17"/>
      <c r="J70" s="17"/>
      <c r="K70" s="72"/>
      <c r="L70" s="17"/>
      <c r="M70" s="88"/>
      <c r="N70" s="17"/>
      <c r="O70" s="4"/>
      <c r="P70" s="17"/>
      <c r="Q70" s="108"/>
      <c r="R70" s="17"/>
      <c r="S70" s="110"/>
      <c r="T70" s="327"/>
      <c r="U70" s="67"/>
      <c r="V70" s="327"/>
      <c r="W70" s="327"/>
      <c r="X70" s="327"/>
      <c r="Y70" s="327"/>
      <c r="Z70" s="104"/>
    </row>
    <row r="71" spans="1:26" s="29" customFormat="1" ht="13.9" customHeight="1" x14ac:dyDescent="0.2">
      <c r="A71" s="217"/>
      <c r="B71" s="49"/>
      <c r="C71" s="13"/>
      <c r="D71" s="13"/>
      <c r="E71" s="13"/>
      <c r="F71" s="19"/>
      <c r="G71" s="3"/>
      <c r="H71" s="101"/>
      <c r="I71" s="17"/>
      <c r="J71" s="17"/>
      <c r="K71" s="72"/>
      <c r="L71" s="17"/>
      <c r="M71" s="88"/>
      <c r="N71" s="17"/>
      <c r="O71" s="4"/>
      <c r="P71" s="17"/>
      <c r="Q71" s="108"/>
      <c r="R71" s="17"/>
      <c r="S71" s="110"/>
      <c r="T71" s="327"/>
      <c r="U71" s="67"/>
      <c r="V71" s="327"/>
      <c r="W71" s="327"/>
      <c r="X71" s="327"/>
      <c r="Y71" s="327"/>
      <c r="Z71" s="104"/>
    </row>
    <row r="72" spans="1:26" s="13" customFormat="1" ht="13.9" customHeight="1" x14ac:dyDescent="0.2">
      <c r="A72" s="217"/>
      <c r="C72" s="437" t="str">
        <f>'T2'!$A$18</f>
        <v>OS PENDÕES SÃO LOCALIZADOS DENTRO DO ESPAÇO DO STAND.  ALTURA MÁXIMA AO SOLO 6 METROS</v>
      </c>
      <c r="D72" s="437"/>
      <c r="E72" s="437"/>
      <c r="F72" s="437"/>
      <c r="G72" s="437"/>
      <c r="H72" s="437"/>
      <c r="I72" s="437"/>
      <c r="J72" s="437"/>
      <c r="K72" s="437"/>
      <c r="L72" s="437"/>
      <c r="M72" s="437"/>
      <c r="N72" s="437"/>
      <c r="O72" s="108"/>
      <c r="P72" s="108"/>
      <c r="Q72" s="108"/>
      <c r="R72" s="17"/>
      <c r="S72" s="110"/>
      <c r="T72" s="308"/>
      <c r="U72" s="67"/>
      <c r="V72" s="308"/>
      <c r="W72" s="308"/>
      <c r="X72" s="308"/>
      <c r="Y72" s="308"/>
    </row>
    <row r="73" spans="1:26" s="13" customFormat="1" ht="13.9" customHeight="1" x14ac:dyDescent="0.2">
      <c r="A73" s="77"/>
      <c r="B73" s="1"/>
      <c r="C73" s="116" t="s">
        <v>106</v>
      </c>
      <c r="D73" s="435" t="str">
        <f>'T2'!$A$28</f>
        <v>Para proceder a uma correcta montagem dos equipamentos/serviços, é imprescindível o envio do PLANO TÉCNICO, com indicação da localização pretendida.</v>
      </c>
      <c r="E73" s="435"/>
      <c r="F73" s="435"/>
      <c r="G73" s="435"/>
      <c r="H73" s="435"/>
      <c r="I73" s="435"/>
      <c r="J73" s="435"/>
      <c r="K73" s="435"/>
      <c r="L73" s="435"/>
      <c r="M73" s="435"/>
      <c r="N73" s="435"/>
      <c r="O73" s="435"/>
      <c r="P73" s="435"/>
      <c r="Q73" s="435"/>
      <c r="R73" s="1"/>
      <c r="S73" s="78"/>
      <c r="T73" s="308"/>
      <c r="U73" s="67"/>
      <c r="V73" s="308"/>
      <c r="W73" s="308"/>
      <c r="X73" s="308"/>
      <c r="Y73" s="308"/>
    </row>
    <row r="74" spans="1:26" s="1" customFormat="1" ht="13.9" customHeight="1" x14ac:dyDescent="0.2">
      <c r="A74" s="77"/>
      <c r="D74" s="435"/>
      <c r="E74" s="435"/>
      <c r="F74" s="435"/>
      <c r="G74" s="435"/>
      <c r="H74" s="435"/>
      <c r="I74" s="435"/>
      <c r="J74" s="435"/>
      <c r="K74" s="435"/>
      <c r="L74" s="435"/>
      <c r="M74" s="435"/>
      <c r="N74" s="435"/>
      <c r="O74" s="435"/>
      <c r="P74" s="435"/>
      <c r="Q74" s="435"/>
      <c r="S74" s="78"/>
      <c r="T74" s="328"/>
      <c r="U74" s="67"/>
      <c r="V74" s="329"/>
      <c r="W74" s="329"/>
      <c r="X74" s="329"/>
      <c r="Y74" s="329"/>
    </row>
    <row r="75" spans="1:26" s="1" customFormat="1" ht="13.9" customHeight="1" x14ac:dyDescent="0.2">
      <c r="A75" s="77"/>
      <c r="S75" s="78"/>
      <c r="T75" s="328"/>
      <c r="U75" s="67"/>
      <c r="V75" s="329"/>
      <c r="W75" s="329"/>
      <c r="X75" s="329"/>
      <c r="Y75" s="329"/>
    </row>
    <row r="76" spans="1:26" s="1" customFormat="1" ht="13.9" customHeight="1" x14ac:dyDescent="0.2">
      <c r="A76" s="77"/>
      <c r="S76" s="78"/>
      <c r="T76" s="328"/>
      <c r="U76" s="67"/>
      <c r="V76" s="329"/>
      <c r="W76" s="329"/>
      <c r="X76" s="329"/>
      <c r="Y76" s="329"/>
    </row>
    <row r="77" spans="1:26" ht="13.9" customHeight="1" x14ac:dyDescent="0.2">
      <c r="A77" s="77"/>
      <c r="B77" s="1"/>
      <c r="C77" s="436" t="str">
        <f>'T1'!$M$6</f>
        <v>SÓ COLOCAÇÃO</v>
      </c>
      <c r="D77" s="436"/>
      <c r="E77" s="436"/>
      <c r="F77" s="436"/>
      <c r="G77" s="436"/>
      <c r="H77" s="436"/>
      <c r="I77" s="436"/>
      <c r="J77" s="436"/>
      <c r="K77" s="171"/>
      <c r="L77" s="171"/>
      <c r="M77" s="171"/>
      <c r="N77" s="171"/>
      <c r="O77" s="1"/>
      <c r="P77" s="1"/>
      <c r="Q77" s="1"/>
      <c r="R77" s="1"/>
      <c r="S77" s="78"/>
    </row>
    <row r="78" spans="1:26" ht="12.6" customHeight="1" x14ac:dyDescent="0.2">
      <c r="A78" s="34"/>
      <c r="B78" s="1"/>
      <c r="C78" s="438" t="s">
        <v>94</v>
      </c>
      <c r="D78" s="439" t="str">
        <f>'T2'!$A$33</f>
        <v>Os pendões deverão ser entregues com baínhas ou ilhóses e tubos em alumínio ou estruturas adequadas, prontos a suspender. O peso não poderá exceder os 30Kg. 
Deverão ser entregues nas instalações da FIL até ao 1º dia de montagem.</v>
      </c>
      <c r="E78" s="439"/>
      <c r="F78" s="439"/>
      <c r="G78" s="439"/>
      <c r="H78" s="439"/>
      <c r="I78" s="439"/>
      <c r="J78" s="439"/>
      <c r="K78" s="439"/>
      <c r="L78" s="439"/>
      <c r="M78" s="439"/>
      <c r="N78" s="439"/>
      <c r="O78" s="439"/>
      <c r="P78" s="439"/>
      <c r="Q78" s="439"/>
      <c r="S78" s="110"/>
    </row>
    <row r="79" spans="1:26" ht="12.6" customHeight="1" x14ac:dyDescent="0.2">
      <c r="A79" s="34"/>
      <c r="B79" s="1"/>
      <c r="C79" s="438"/>
      <c r="D79" s="440"/>
      <c r="E79" s="440"/>
      <c r="F79" s="440"/>
      <c r="G79" s="440"/>
      <c r="H79" s="440"/>
      <c r="I79" s="440"/>
      <c r="J79" s="440"/>
      <c r="K79" s="440"/>
      <c r="L79" s="440"/>
      <c r="M79" s="440"/>
      <c r="N79" s="440"/>
      <c r="O79" s="440"/>
      <c r="P79" s="440"/>
      <c r="Q79" s="440"/>
      <c r="S79" s="110"/>
    </row>
    <row r="80" spans="1:26" ht="13.9" customHeight="1" x14ac:dyDescent="0.2">
      <c r="A80" s="34"/>
      <c r="B80" s="1"/>
      <c r="C80" s="120"/>
      <c r="D80" s="440"/>
      <c r="E80" s="440"/>
      <c r="F80" s="440"/>
      <c r="G80" s="440"/>
      <c r="H80" s="440"/>
      <c r="I80" s="440"/>
      <c r="J80" s="440"/>
      <c r="K80" s="440"/>
      <c r="L80" s="440"/>
      <c r="M80" s="440"/>
      <c r="N80" s="440"/>
      <c r="O80" s="440"/>
      <c r="P80" s="440"/>
      <c r="Q80" s="440"/>
      <c r="S80" s="110"/>
    </row>
    <row r="81" spans="1:19" ht="13.9" customHeight="1" x14ac:dyDescent="0.2">
      <c r="A81" s="34"/>
      <c r="B81" s="1"/>
      <c r="C81" s="120"/>
      <c r="D81" s="119"/>
      <c r="E81" s="119"/>
      <c r="F81" s="119"/>
      <c r="G81" s="119"/>
      <c r="H81" s="119"/>
      <c r="I81" s="119"/>
      <c r="J81" s="119"/>
      <c r="K81" s="119"/>
      <c r="L81" s="119"/>
      <c r="M81" s="119"/>
      <c r="N81" s="119"/>
      <c r="O81" s="119"/>
      <c r="P81" s="119"/>
      <c r="Q81" s="119"/>
      <c r="S81" s="110"/>
    </row>
    <row r="82" spans="1:19" ht="13.9" customHeight="1" x14ac:dyDescent="0.2">
      <c r="A82" s="34"/>
      <c r="B82" s="1"/>
      <c r="C82" s="436" t="str">
        <f>'T1'!$M$16</f>
        <v>ARTES FINAIS</v>
      </c>
      <c r="D82" s="436"/>
      <c r="E82" s="436"/>
      <c r="F82" s="436"/>
      <c r="G82" s="436"/>
      <c r="H82" s="436"/>
      <c r="I82" s="436"/>
      <c r="J82" s="436"/>
      <c r="K82" s="172"/>
      <c r="L82" s="172"/>
      <c r="M82" s="172"/>
      <c r="N82" s="172"/>
      <c r="O82" s="2"/>
      <c r="P82" s="2"/>
      <c r="Q82" s="2"/>
      <c r="S82" s="110"/>
    </row>
    <row r="83" spans="1:19" ht="13.9" customHeight="1" x14ac:dyDescent="0.2">
      <c r="A83" s="34"/>
      <c r="B83" s="1"/>
      <c r="C83" s="438" t="s">
        <v>95</v>
      </c>
      <c r="D83" s="125" t="str">
        <f>'T2'!$A$38</f>
        <v xml:space="preserve">As imagens devem ser enviadas até   </v>
      </c>
      <c r="E83" s="125"/>
      <c r="F83" s="125"/>
      <c r="G83" s="125"/>
      <c r="H83" s="403">
        <f>'T1'!$C$7</f>
        <v>45703</v>
      </c>
      <c r="I83" s="403"/>
      <c r="J83" s="97" t="str">
        <f>'T1'!$C$22</f>
        <v>para:</v>
      </c>
      <c r="K83" s="402" t="s">
        <v>100</v>
      </c>
      <c r="L83" s="402"/>
      <c r="M83" s="1"/>
      <c r="N83" s="1"/>
      <c r="O83" s="1"/>
      <c r="P83" s="2"/>
      <c r="Q83" s="2"/>
      <c r="R83" s="23"/>
      <c r="S83" s="110"/>
    </row>
    <row r="84" spans="1:19" ht="13.9" customHeight="1" x14ac:dyDescent="0.2">
      <c r="A84" s="34"/>
      <c r="B84" s="120"/>
      <c r="C84" s="438"/>
      <c r="D84" s="401" t="str">
        <f>'T2'!$A$43</f>
        <v>IMAGENS PARA PRODUÇÃO E APLICAÇÃO devem ser enviadas em formato digital, preferencialmente em .PDF, .TIFF ou .JPEG, com uma resolução mínima de 72 dpi’s ao tamanho natural (1:1), com as fontes convertidas em curvas.</v>
      </c>
      <c r="E84" s="401"/>
      <c r="F84" s="401"/>
      <c r="G84" s="401"/>
      <c r="H84" s="401"/>
      <c r="I84" s="401"/>
      <c r="J84" s="401"/>
      <c r="K84" s="401"/>
      <c r="L84" s="401"/>
      <c r="M84" s="401"/>
      <c r="N84" s="401"/>
      <c r="O84" s="401"/>
      <c r="P84" s="401"/>
      <c r="Q84" s="401"/>
      <c r="R84" s="23"/>
      <c r="S84" s="110"/>
    </row>
    <row r="85" spans="1:19" ht="13.9" customHeight="1" x14ac:dyDescent="0.2">
      <c r="A85" s="34"/>
      <c r="B85" s="120"/>
      <c r="C85" s="438"/>
      <c r="D85" s="401"/>
      <c r="E85" s="401"/>
      <c r="F85" s="401"/>
      <c r="G85" s="401"/>
      <c r="H85" s="401"/>
      <c r="I85" s="401"/>
      <c r="J85" s="401"/>
      <c r="K85" s="401"/>
      <c r="L85" s="401"/>
      <c r="M85" s="401"/>
      <c r="N85" s="401"/>
      <c r="O85" s="401"/>
      <c r="P85" s="401"/>
      <c r="Q85" s="401"/>
      <c r="R85" s="23"/>
      <c r="S85" s="110"/>
    </row>
    <row r="86" spans="1:19" ht="13.9" customHeight="1" x14ac:dyDescent="0.2">
      <c r="A86" s="77"/>
      <c r="B86" s="1"/>
      <c r="C86" s="269"/>
      <c r="D86" s="270" t="str">
        <f>'T1'!$A$22</f>
        <v>Atenção!</v>
      </c>
      <c r="E86" s="407" t="str">
        <f>'T2'!$A$48</f>
        <v>As telas são guardadas até ao último dia de montagem. Caso pretenda recolher as mesmas pedimos que nos informe até ao início da montagem.</v>
      </c>
      <c r="F86" s="407"/>
      <c r="G86" s="407"/>
      <c r="H86" s="407"/>
      <c r="I86" s="407"/>
      <c r="J86" s="407"/>
      <c r="K86" s="407"/>
      <c r="L86" s="407"/>
      <c r="M86" s="407"/>
      <c r="N86" s="407"/>
      <c r="O86" s="407"/>
      <c r="P86" s="407"/>
      <c r="Q86" s="407"/>
      <c r="R86" s="1"/>
      <c r="S86" s="78"/>
    </row>
    <row r="87" spans="1:19" ht="13.9" customHeight="1" x14ac:dyDescent="0.2">
      <c r="A87" s="34"/>
      <c r="B87" s="48"/>
      <c r="C87" s="197"/>
      <c r="D87" s="127"/>
      <c r="E87" s="407"/>
      <c r="F87" s="407"/>
      <c r="G87" s="407"/>
      <c r="H87" s="407"/>
      <c r="I87" s="407"/>
      <c r="J87" s="407"/>
      <c r="K87" s="407"/>
      <c r="L87" s="407"/>
      <c r="M87" s="407"/>
      <c r="N87" s="407"/>
      <c r="O87" s="407"/>
      <c r="P87" s="407"/>
      <c r="Q87" s="407"/>
      <c r="R87" s="23"/>
      <c r="S87" s="110"/>
    </row>
    <row r="88" spans="1:19" ht="13.9" customHeight="1" thickBot="1" x14ac:dyDescent="0.25">
      <c r="A88" s="34"/>
      <c r="B88" s="48"/>
      <c r="C88" s="197"/>
      <c r="D88" s="197"/>
      <c r="E88" s="197"/>
      <c r="F88" s="197"/>
      <c r="G88" s="197"/>
      <c r="H88" s="197"/>
      <c r="I88" s="197"/>
      <c r="J88" s="197"/>
      <c r="K88" s="197"/>
      <c r="L88" s="197"/>
      <c r="M88" s="197"/>
      <c r="N88" s="197"/>
      <c r="O88" s="197"/>
      <c r="P88" s="197"/>
      <c r="Q88" s="197"/>
      <c r="R88" s="23"/>
      <c r="S88" s="110"/>
    </row>
    <row r="89" spans="1:19" ht="13.9" customHeight="1" x14ac:dyDescent="0.2">
      <c r="A89" s="222"/>
      <c r="B89" s="22"/>
      <c r="C89" s="22"/>
      <c r="E89" s="159"/>
      <c r="F89" s="160"/>
      <c r="G89" s="264"/>
      <c r="H89" s="331" t="s">
        <v>199</v>
      </c>
      <c r="I89" s="331"/>
      <c r="J89" s="408" t="str">
        <f>'T1'!$O$11</f>
        <v>IVA (ler Normas)</v>
      </c>
      <c r="K89" s="408"/>
      <c r="L89" s="408"/>
      <c r="M89" s="161"/>
      <c r="N89" s="160"/>
      <c r="O89" s="243"/>
      <c r="R89" s="23"/>
      <c r="S89" s="223"/>
    </row>
    <row r="90" spans="1:19" ht="13.9" customHeight="1" thickBot="1" x14ac:dyDescent="0.25">
      <c r="A90" s="224"/>
      <c r="B90" s="22"/>
      <c r="C90" s="67"/>
      <c r="E90" s="162"/>
      <c r="F90" s="37"/>
      <c r="H90" s="332">
        <f>SUM(Q20:Q26,Q30:Q36,Q40:Q46,Q50:Q56,Q66:Q68)</f>
        <v>0</v>
      </c>
      <c r="I90" s="332"/>
      <c r="J90" s="265">
        <f>$W$1</f>
        <v>0.23</v>
      </c>
      <c r="K90" s="332">
        <f>SUM(H90)*J90</f>
        <v>0</v>
      </c>
      <c r="L90" s="332"/>
      <c r="N90" s="266"/>
      <c r="O90" s="244"/>
      <c r="R90" s="23"/>
      <c r="S90" s="223"/>
    </row>
    <row r="91" spans="1:19" ht="13.9" customHeight="1" thickBot="1" x14ac:dyDescent="0.25">
      <c r="A91" s="224"/>
      <c r="B91" s="23"/>
      <c r="C91" s="67"/>
      <c r="E91" s="162"/>
      <c r="F91" s="335" t="str">
        <f>'T1'!$G$21</f>
        <v>TOTAL DA REQUISIÇÃO</v>
      </c>
      <c r="G91" s="336"/>
      <c r="H91" s="336"/>
      <c r="I91" s="336"/>
      <c r="J91" s="336"/>
      <c r="K91" s="336"/>
      <c r="L91" s="336"/>
      <c r="M91" s="333">
        <f>SUM(H90+K90)</f>
        <v>0</v>
      </c>
      <c r="N91" s="334"/>
      <c r="O91" s="244"/>
      <c r="R91" s="23"/>
      <c r="S91" s="223"/>
    </row>
    <row r="92" spans="1:19" ht="13.9" customHeight="1" x14ac:dyDescent="0.2">
      <c r="A92" s="224"/>
      <c r="B92" s="23"/>
      <c r="C92" s="67"/>
      <c r="E92" s="427" t="str">
        <f>'T1'!$O$1</f>
        <v>Data limite de Inscrição até:</v>
      </c>
      <c r="F92" s="428"/>
      <c r="G92" s="428"/>
      <c r="H92" s="428"/>
      <c r="I92" s="432">
        <f>'T1'!$C$7</f>
        <v>45703</v>
      </c>
      <c r="J92" s="432"/>
      <c r="K92" s="430">
        <v>0.5</v>
      </c>
      <c r="L92" s="430"/>
      <c r="M92" s="434">
        <f>ROUND(+M91*K92,2)</f>
        <v>0</v>
      </c>
      <c r="N92" s="434"/>
      <c r="O92" s="244"/>
      <c r="S92" s="223"/>
    </row>
    <row r="93" spans="1:19" ht="13.9" customHeight="1" thickBot="1" x14ac:dyDescent="0.25">
      <c r="A93" s="222"/>
      <c r="B93" s="50"/>
      <c r="C93" s="109"/>
      <c r="E93" s="425" t="str">
        <f>'T1'!$O$6</f>
        <v>Restante Pagamento até:</v>
      </c>
      <c r="F93" s="426"/>
      <c r="G93" s="426"/>
      <c r="H93" s="426"/>
      <c r="I93" s="404">
        <f>'T1'!$C$3</f>
        <v>45723</v>
      </c>
      <c r="J93" s="404"/>
      <c r="K93" s="429">
        <v>0.5</v>
      </c>
      <c r="L93" s="429"/>
      <c r="M93" s="433">
        <f>M91-M92</f>
        <v>0</v>
      </c>
      <c r="N93" s="433"/>
      <c r="O93" s="267"/>
      <c r="S93" s="223"/>
    </row>
    <row r="94" spans="1:19" ht="13.9" customHeight="1" x14ac:dyDescent="0.2">
      <c r="A94" s="222"/>
      <c r="B94" s="50"/>
      <c r="C94" s="109"/>
      <c r="D94" s="56"/>
      <c r="E94" s="56"/>
      <c r="F94" s="66"/>
      <c r="G94" s="155"/>
      <c r="H94" s="155"/>
      <c r="I94" s="155"/>
      <c r="J94" s="31"/>
      <c r="K94" s="22"/>
      <c r="L94" s="22"/>
      <c r="M94" s="22"/>
      <c r="N94" s="156"/>
      <c r="O94" s="156"/>
      <c r="P94" s="157"/>
      <c r="Q94" s="158"/>
      <c r="R94" s="23"/>
      <c r="S94" s="223"/>
    </row>
    <row r="95" spans="1:19" ht="13.9" customHeight="1" x14ac:dyDescent="0.2">
      <c r="A95" s="222"/>
      <c r="B95" s="50"/>
      <c r="C95" s="109"/>
      <c r="D95" s="56"/>
      <c r="E95" s="56"/>
      <c r="F95" s="66"/>
      <c r="G95" s="155"/>
      <c r="H95" s="155"/>
      <c r="I95" s="155"/>
      <c r="J95" s="31"/>
      <c r="K95" s="22"/>
      <c r="L95" s="22"/>
      <c r="M95" s="22"/>
      <c r="N95" s="156"/>
      <c r="O95" s="156"/>
      <c r="P95" s="157"/>
      <c r="Q95" s="158"/>
      <c r="R95" s="23"/>
      <c r="S95" s="223"/>
    </row>
    <row r="96" spans="1:19" ht="13.9" customHeight="1" thickBot="1" x14ac:dyDescent="0.25">
      <c r="A96" s="222"/>
      <c r="B96" s="50"/>
      <c r="C96" s="24"/>
      <c r="D96" s="25"/>
      <c r="E96" s="25"/>
      <c r="F96" s="66"/>
      <c r="G96" s="60"/>
      <c r="H96" s="43"/>
      <c r="I96" s="43"/>
      <c r="J96" s="4"/>
      <c r="K96" s="73"/>
      <c r="L96" s="47"/>
      <c r="M96" s="47"/>
      <c r="N96" s="30"/>
      <c r="O96" s="30"/>
      <c r="P96" s="26"/>
      <c r="Q96" s="22"/>
      <c r="R96" s="23"/>
      <c r="S96" s="223"/>
    </row>
    <row r="97" spans="1:21" ht="13.9" customHeight="1" x14ac:dyDescent="0.2">
      <c r="A97" s="222"/>
      <c r="B97" s="22"/>
      <c r="C97" s="419" t="str">
        <f>'T1'!$A$22</f>
        <v>Atenção!</v>
      </c>
      <c r="D97" s="408"/>
      <c r="E97" s="431" t="str">
        <f>'T2'!$A$23</f>
        <v>Pagamento a favor de:    LISBOA-FEIRAS CONGRESSOS E EVENTOS   (referência)</v>
      </c>
      <c r="F97" s="431"/>
      <c r="G97" s="431"/>
      <c r="H97" s="431"/>
      <c r="I97" s="431"/>
      <c r="J97" s="431"/>
      <c r="K97" s="431"/>
      <c r="L97" s="431"/>
      <c r="M97" s="431"/>
      <c r="N97" s="239" t="str">
        <f>'T1'!$A$2</f>
        <v>BTL 2025</v>
      </c>
      <c r="O97" s="163"/>
      <c r="P97" s="164"/>
      <c r="Q97" s="165"/>
      <c r="R97" s="145"/>
      <c r="S97" s="223"/>
    </row>
    <row r="98" spans="1:21" ht="13.9" customHeight="1" x14ac:dyDescent="0.2">
      <c r="A98" s="222"/>
      <c r="B98" s="29"/>
      <c r="C98" s="420"/>
      <c r="D98" s="421"/>
      <c r="E98" s="413" t="s">
        <v>154</v>
      </c>
      <c r="F98" s="413"/>
      <c r="G98" s="413"/>
      <c r="H98" s="413"/>
      <c r="I98" s="413"/>
      <c r="J98" s="413"/>
      <c r="K98" s="413"/>
      <c r="L98" s="413"/>
      <c r="M98" s="413"/>
      <c r="N98" s="413"/>
      <c r="O98" s="413"/>
      <c r="P98" s="413"/>
      <c r="Q98" s="414"/>
      <c r="R98" s="170"/>
      <c r="S98" s="223"/>
    </row>
    <row r="99" spans="1:21" ht="13.9" customHeight="1" thickBot="1" x14ac:dyDescent="0.25">
      <c r="A99" s="222"/>
      <c r="B99" s="13"/>
      <c r="C99" s="420"/>
      <c r="D99" s="421"/>
      <c r="E99" s="413" t="s">
        <v>155</v>
      </c>
      <c r="F99" s="413"/>
      <c r="G99" s="413"/>
      <c r="H99" s="413"/>
      <c r="I99" s="413"/>
      <c r="J99" s="413"/>
      <c r="K99" s="413"/>
      <c r="L99" s="413"/>
      <c r="M99" s="413"/>
      <c r="N99" s="413"/>
      <c r="O99" s="413"/>
      <c r="P99" s="413"/>
      <c r="Q99" s="414"/>
      <c r="R99" s="146"/>
      <c r="S99" s="223"/>
    </row>
    <row r="100" spans="1:21" ht="13.9" customHeight="1" x14ac:dyDescent="0.2">
      <c r="A100" s="222"/>
      <c r="B100" s="50"/>
      <c r="C100" s="420"/>
      <c r="D100" s="421"/>
      <c r="E100" s="424" t="s">
        <v>182</v>
      </c>
      <c r="F100" s="424"/>
      <c r="G100" s="424"/>
      <c r="H100" s="424"/>
      <c r="I100" s="424"/>
      <c r="J100" s="424"/>
      <c r="K100" s="415" t="s">
        <v>183</v>
      </c>
      <c r="L100" s="415"/>
      <c r="M100" s="415"/>
      <c r="N100" s="415"/>
      <c r="O100" s="415"/>
      <c r="P100" s="415"/>
      <c r="Q100" s="416"/>
      <c r="R100" s="29"/>
      <c r="S100" s="223"/>
    </row>
    <row r="101" spans="1:21" ht="13.9" customHeight="1" x14ac:dyDescent="0.2">
      <c r="A101" s="222"/>
      <c r="B101" s="50"/>
      <c r="C101" s="420"/>
      <c r="D101" s="421"/>
      <c r="E101" s="417" t="str">
        <f>'T2'!$A$63</f>
        <v>(os dados recolhidos são facultados pelo titular no quadro das obrigações contratuais com a Lisboa-FCE e serão mantidos enquanto durar tal relação e para esse efeito)</v>
      </c>
      <c r="F101" s="417"/>
      <c r="G101" s="417"/>
      <c r="H101" s="417"/>
      <c r="I101" s="417"/>
      <c r="J101" s="417"/>
      <c r="K101" s="417"/>
      <c r="L101" s="417"/>
      <c r="M101" s="417"/>
      <c r="N101" s="417"/>
      <c r="O101" s="417"/>
      <c r="P101" s="417"/>
      <c r="Q101" s="418"/>
      <c r="R101" s="29"/>
      <c r="S101" s="223"/>
    </row>
    <row r="102" spans="1:21" ht="13.9" customHeight="1" x14ac:dyDescent="0.2">
      <c r="A102" s="222"/>
      <c r="B102" s="50"/>
      <c r="C102" s="420"/>
      <c r="D102" s="421"/>
      <c r="E102" s="417"/>
      <c r="F102" s="417"/>
      <c r="G102" s="417"/>
      <c r="H102" s="417"/>
      <c r="I102" s="417"/>
      <c r="J102" s="417"/>
      <c r="K102" s="417"/>
      <c r="L102" s="417"/>
      <c r="M102" s="417"/>
      <c r="N102" s="417"/>
      <c r="O102" s="417"/>
      <c r="P102" s="417"/>
      <c r="Q102" s="418"/>
      <c r="R102" s="29"/>
      <c r="S102" s="223"/>
    </row>
    <row r="103" spans="1:21" ht="12" customHeight="1" thickBot="1" x14ac:dyDescent="0.25">
      <c r="A103" s="222"/>
      <c r="B103" s="50"/>
      <c r="C103" s="422"/>
      <c r="D103" s="423"/>
      <c r="E103" s="411" t="str">
        <f>'T2'!$A$68</f>
        <v>Formulário de envio de documento comprovativo de pagamento:</v>
      </c>
      <c r="F103" s="411"/>
      <c r="G103" s="411"/>
      <c r="H103" s="411"/>
      <c r="I103" s="411"/>
      <c r="J103" s="411"/>
      <c r="K103" s="411"/>
      <c r="L103" s="411"/>
      <c r="M103" s="409" t="s">
        <v>194</v>
      </c>
      <c r="N103" s="409"/>
      <c r="O103" s="409"/>
      <c r="P103" s="409"/>
      <c r="Q103" s="410"/>
      <c r="R103" s="29"/>
      <c r="S103" s="223"/>
    </row>
    <row r="104" spans="1:21" ht="13.9" customHeight="1" x14ac:dyDescent="0.2">
      <c r="A104" s="222"/>
      <c r="B104" s="50"/>
      <c r="C104" s="24"/>
      <c r="D104" s="25"/>
      <c r="E104" s="25"/>
      <c r="F104" s="66"/>
      <c r="G104" s="60"/>
      <c r="H104" s="43"/>
      <c r="I104" s="43"/>
      <c r="J104" s="21"/>
      <c r="K104" s="22"/>
      <c r="L104" s="21"/>
      <c r="M104" s="21"/>
      <c r="N104" s="27"/>
      <c r="O104" s="27"/>
      <c r="P104" s="26"/>
      <c r="Q104" s="22"/>
      <c r="R104" s="29"/>
      <c r="S104" s="223"/>
      <c r="U104" s="330"/>
    </row>
    <row r="105" spans="1:21" ht="13.9" customHeight="1" x14ac:dyDescent="0.2">
      <c r="A105" s="222"/>
      <c r="B105" s="50"/>
      <c r="C105" s="24"/>
      <c r="D105" s="25"/>
      <c r="E105" s="25"/>
      <c r="F105" s="66"/>
      <c r="G105" s="60"/>
      <c r="H105" s="43"/>
      <c r="I105" s="43"/>
      <c r="J105" s="21"/>
      <c r="K105" s="22"/>
      <c r="L105" s="21"/>
      <c r="M105" s="21"/>
      <c r="N105" s="27"/>
      <c r="O105" s="27"/>
      <c r="P105" s="26"/>
      <c r="Q105" s="22"/>
      <c r="R105" s="29"/>
      <c r="S105" s="223"/>
      <c r="U105" s="330"/>
    </row>
    <row r="106" spans="1:21" ht="13.9" customHeight="1" thickBot="1" x14ac:dyDescent="0.25">
      <c r="A106" s="225"/>
      <c r="B106" s="51"/>
      <c r="C106" s="412" t="str">
        <f>'T1'!$C$17</f>
        <v>Assinatura:</v>
      </c>
      <c r="D106" s="412"/>
      <c r="E106" s="406"/>
      <c r="F106" s="406"/>
      <c r="G106" s="406"/>
      <c r="H106" s="406"/>
      <c r="I106" s="406"/>
      <c r="J106" s="406"/>
      <c r="K106" s="406"/>
      <c r="L106" s="406"/>
      <c r="M106" s="13"/>
      <c r="N106" s="195" t="str">
        <f>'T1'!$I$26</f>
        <v>Data:</v>
      </c>
      <c r="O106" s="405"/>
      <c r="P106" s="405"/>
      <c r="Q106" s="405"/>
      <c r="R106" s="13"/>
      <c r="S106" s="110"/>
      <c r="U106" s="330"/>
    </row>
    <row r="107" spans="1:21" ht="13.9" customHeight="1" x14ac:dyDescent="0.2">
      <c r="A107" s="225"/>
      <c r="B107" s="51"/>
      <c r="C107" s="195"/>
      <c r="D107" s="195"/>
      <c r="E107" s="195"/>
      <c r="F107" s="195"/>
      <c r="G107" s="195"/>
      <c r="H107" s="195"/>
      <c r="I107" s="195"/>
      <c r="J107" s="195"/>
      <c r="K107" s="195"/>
      <c r="L107" s="195"/>
      <c r="M107" s="13"/>
      <c r="N107" s="195"/>
      <c r="O107" s="190"/>
      <c r="P107" s="190"/>
      <c r="Q107" s="190"/>
      <c r="R107" s="13"/>
      <c r="S107" s="110"/>
    </row>
    <row r="108" spans="1:21" ht="13.9" customHeight="1" thickBot="1" x14ac:dyDescent="0.25">
      <c r="A108" s="225"/>
      <c r="B108" s="51"/>
      <c r="C108" s="195"/>
      <c r="D108" s="195"/>
      <c r="E108" s="195"/>
      <c r="F108" s="195"/>
      <c r="G108" s="195"/>
      <c r="H108" s="195"/>
      <c r="I108" s="195"/>
      <c r="J108" s="195"/>
      <c r="K108" s="195"/>
      <c r="L108" s="195"/>
      <c r="M108" s="13"/>
      <c r="N108" s="195"/>
      <c r="O108" s="190"/>
      <c r="P108" s="190"/>
      <c r="Q108" s="190"/>
      <c r="R108" s="13"/>
      <c r="S108" s="110"/>
    </row>
    <row r="109" spans="1:21" ht="13.9" customHeight="1" x14ac:dyDescent="0.2">
      <c r="A109" s="225"/>
      <c r="C109" s="393" t="str">
        <f>'T1'!$G$11</f>
        <v>Enviar para:</v>
      </c>
      <c r="D109" s="394"/>
      <c r="E109" s="191" t="s">
        <v>174</v>
      </c>
      <c r="F109" s="191"/>
      <c r="G109" s="191"/>
      <c r="H109" s="191"/>
      <c r="I109" s="191"/>
      <c r="J109" s="191"/>
      <c r="K109" s="191"/>
      <c r="L109" s="198"/>
      <c r="M109" s="13"/>
      <c r="N109" s="195"/>
      <c r="O109" s="190"/>
      <c r="P109" s="190"/>
      <c r="Q109" s="190"/>
      <c r="R109" s="13"/>
      <c r="S109" s="110"/>
    </row>
    <row r="110" spans="1:21" ht="13.9" customHeight="1" x14ac:dyDescent="0.2">
      <c r="A110" s="225"/>
      <c r="C110" s="395"/>
      <c r="D110" s="396"/>
      <c r="E110" s="242" t="s">
        <v>189</v>
      </c>
      <c r="F110" s="192"/>
      <c r="G110" s="167"/>
      <c r="H110" s="193"/>
      <c r="I110" s="194"/>
      <c r="J110" s="194"/>
      <c r="K110" s="194"/>
      <c r="L110" s="199"/>
      <c r="M110" s="28"/>
      <c r="N110" s="28"/>
      <c r="O110" s="28"/>
      <c r="P110" s="28"/>
      <c r="Q110" s="29"/>
      <c r="R110" s="13"/>
      <c r="S110" s="110"/>
    </row>
    <row r="111" spans="1:21" ht="13.9" customHeight="1" x14ac:dyDescent="0.2">
      <c r="A111" s="77"/>
      <c r="C111" s="395"/>
      <c r="D111" s="396"/>
      <c r="E111" s="166" t="s">
        <v>175</v>
      </c>
      <c r="F111" s="166"/>
      <c r="G111" s="166"/>
      <c r="H111" s="166"/>
      <c r="I111" s="166"/>
      <c r="J111" s="166"/>
      <c r="K111" s="166"/>
      <c r="L111" s="199"/>
      <c r="M111" s="1"/>
      <c r="N111" s="1"/>
      <c r="O111" s="1"/>
      <c r="P111" s="1"/>
      <c r="Q111" s="1"/>
      <c r="R111" s="1"/>
      <c r="S111" s="78"/>
    </row>
    <row r="112" spans="1:21" ht="13.9" customHeight="1" thickBot="1" x14ac:dyDescent="0.25">
      <c r="A112" s="226"/>
      <c r="B112" s="202"/>
      <c r="C112" s="397"/>
      <c r="D112" s="398"/>
      <c r="E112" s="201" t="s">
        <v>65</v>
      </c>
      <c r="F112" s="200"/>
      <c r="G112" s="200"/>
      <c r="H112" s="200" t="s">
        <v>176</v>
      </c>
      <c r="I112" s="202"/>
      <c r="J112" s="203"/>
      <c r="K112" s="399" t="s">
        <v>100</v>
      </c>
      <c r="L112" s="400"/>
      <c r="M112" s="204"/>
      <c r="N112" s="204"/>
      <c r="O112" s="204"/>
      <c r="P112" s="204"/>
      <c r="Q112" s="204"/>
      <c r="R112" s="204"/>
      <c r="S112" s="227"/>
    </row>
    <row r="113" ht="13.9" customHeight="1" thickTop="1" x14ac:dyDescent="0.2"/>
  </sheetData>
  <sheetProtection algorithmName="SHA-512" hashValue="RcEoMYLHeGMMmrketOuU56PzoI/oTFkSWWL4D/veweYxrEKidEN6mjL2ueb+7DW+gp+TL8xSnMzf+Lt+RATiZw==" saltValue="g2stcfrPvxxs7ndOiMtjHA==" spinCount="100000" sheet="1" selectLockedCells="1"/>
  <mergeCells count="87">
    <mergeCell ref="I92:J92"/>
    <mergeCell ref="M93:N93"/>
    <mergeCell ref="M92:N92"/>
    <mergeCell ref="O40:P40"/>
    <mergeCell ref="D73:Q74"/>
    <mergeCell ref="C77:J77"/>
    <mergeCell ref="O63:P63"/>
    <mergeCell ref="C72:N72"/>
    <mergeCell ref="D50:F52"/>
    <mergeCell ref="C64:Q64"/>
    <mergeCell ref="C78:C79"/>
    <mergeCell ref="C83:C85"/>
    <mergeCell ref="D78:Q80"/>
    <mergeCell ref="C82:J82"/>
    <mergeCell ref="O54:P54"/>
    <mergeCell ref="D54:F56"/>
    <mergeCell ref="E86:Q87"/>
    <mergeCell ref="J89:L89"/>
    <mergeCell ref="M103:Q103"/>
    <mergeCell ref="E103:L103"/>
    <mergeCell ref="C106:D106"/>
    <mergeCell ref="E98:Q98"/>
    <mergeCell ref="E99:Q99"/>
    <mergeCell ref="K100:Q100"/>
    <mergeCell ref="E101:Q102"/>
    <mergeCell ref="C97:D103"/>
    <mergeCell ref="E100:J100"/>
    <mergeCell ref="E93:H93"/>
    <mergeCell ref="E92:H92"/>
    <mergeCell ref="K93:L93"/>
    <mergeCell ref="K92:L92"/>
    <mergeCell ref="E97:M97"/>
    <mergeCell ref="D30:F32"/>
    <mergeCell ref="O32:P32"/>
    <mergeCell ref="O30:P30"/>
    <mergeCell ref="O36:P36"/>
    <mergeCell ref="C109:D112"/>
    <mergeCell ref="K112:L112"/>
    <mergeCell ref="D84:Q85"/>
    <mergeCell ref="K83:L83"/>
    <mergeCell ref="H83:I83"/>
    <mergeCell ref="I93:J93"/>
    <mergeCell ref="O106:Q106"/>
    <mergeCell ref="E106:L106"/>
    <mergeCell ref="O42:P42"/>
    <mergeCell ref="O52:P52"/>
    <mergeCell ref="D40:F42"/>
    <mergeCell ref="D44:F46"/>
    <mergeCell ref="A5:R5"/>
    <mergeCell ref="H1:K1"/>
    <mergeCell ref="A6:S6"/>
    <mergeCell ref="C7:Q8"/>
    <mergeCell ref="G11:Q11"/>
    <mergeCell ref="L1:M1"/>
    <mergeCell ref="A2:S3"/>
    <mergeCell ref="F10:J10"/>
    <mergeCell ref="K4:L4"/>
    <mergeCell ref="A4:J4"/>
    <mergeCell ref="D66:F68"/>
    <mergeCell ref="O68:P68"/>
    <mergeCell ref="O66:P66"/>
    <mergeCell ref="C38:Q38"/>
    <mergeCell ref="D34:F36"/>
    <mergeCell ref="O50:P50"/>
    <mergeCell ref="O56:P56"/>
    <mergeCell ref="G60:Q60"/>
    <mergeCell ref="E12:H12"/>
    <mergeCell ref="C48:Q48"/>
    <mergeCell ref="O22:P22"/>
    <mergeCell ref="O20:P20"/>
    <mergeCell ref="O34:P34"/>
    <mergeCell ref="O46:P46"/>
    <mergeCell ref="D24:F26"/>
    <mergeCell ref="D20:F22"/>
    <mergeCell ref="N14:O14"/>
    <mergeCell ref="O44:P44"/>
    <mergeCell ref="O17:P17"/>
    <mergeCell ref="C14:M14"/>
    <mergeCell ref="O24:P24"/>
    <mergeCell ref="C28:Q28"/>
    <mergeCell ref="C18:Q18"/>
    <mergeCell ref="O26:P26"/>
    <mergeCell ref="H89:I89"/>
    <mergeCell ref="K90:L90"/>
    <mergeCell ref="H90:I90"/>
    <mergeCell ref="M91:N91"/>
    <mergeCell ref="F91:L91"/>
  </mergeCells>
  <phoneticPr fontId="0" type="noConversion"/>
  <dataValidations xWindow="157" yWindow="585" count="3">
    <dataValidation type="list" allowBlank="1" showInputMessage="1" showErrorMessage="1" sqref="L1" xr:uid="{BA98D06E-9409-46A4-AED9-A276DB832C0E}">
      <formula1>$T$1:$T$4</formula1>
    </dataValidation>
    <dataValidation type="list" allowBlank="1" showInputMessage="1" showErrorMessage="1" sqref="M68 M20 M24 M22 M26 M34 M36 M30 M32 M42 M46 M44 M40 M56 M54 M50 M52 M66" xr:uid="{9E96D8AD-3DED-4FDD-B688-F885889D3E12}">
      <formula1>$U$2:$U$52</formula1>
    </dataValidation>
    <dataValidation type="list" allowBlank="1" showInputMessage="1" showErrorMessage="1" sqref="N14" xr:uid="{92FB9D38-DD67-4F0E-9A16-1C198BA8A1BF}">
      <formula1>$V$1:$V$3</formula1>
    </dataValidation>
  </dataValidations>
  <hyperlinks>
    <hyperlink ref="K83" r:id="rId1" xr:uid="{97DEF70C-8C5A-463F-9857-F2A5D13273D0}"/>
    <hyperlink ref="K112" r:id="rId2" xr:uid="{A1375223-265B-45E2-B0D4-4DC6E4DDFCD6}"/>
    <hyperlink ref="K100" r:id="rId3" display="https://eur03.safelinks.protection.outlook.com/?url=https%3A%2F%2Fpagamentos.reduniq.pt%2Fpayments%2F3123865%2Fcclfil%2F&amp;data=04%7C01%7Cmarisa.mendonca%40unicre.pt%7C54f279d752d64a194a4708d9a90685f2%7C556a503d555b477195fad2009583f021%7C0%7C0%7C637726667751699673%7CUnknown%7CTWFpbGZsb3d8eyJWIjoiMC4wLjAwMDAiLCJQIjoiV2luMzIiLCJBTiI6Ik1haWwiLCJXVCI6Mn0%3D%7C3000&amp;sdata=RykO0T5lW0w%2FpVC9uzmuPhwkXi8kfWn3vE%2FDF3Q7keQ%3D&amp;reserved=0" xr:uid="{01D159C5-3661-4D50-BDA5-7E44AD0A5219}"/>
    <hyperlink ref="M103" r:id="rId4" xr:uid="{24A49994-C230-4164-80B6-D7A6D55A016E}"/>
  </hyperlinks>
  <printOptions horizontalCentered="1" verticalCentered="1"/>
  <pageMargins left="0.19685039370078741" right="0.19685039370078741" top="0.19685039370078741" bottom="0.39370078740157483" header="0" footer="0"/>
  <pageSetup paperSize="9" orientation="portrait" r:id="rId5"/>
  <rowBreaks count="1" manualBreakCount="1">
    <brk id="58" max="18" man="1"/>
  </rowBreak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C63F3-5FEE-48DC-84B2-8F2D6C75AACA}">
  <sheetPr codeName="Sheet5"/>
  <dimension ref="A1:O41"/>
  <sheetViews>
    <sheetView showGridLines="0" defaultGridColor="0" colorId="22" zoomScaleNormal="100" workbookViewId="0">
      <selection activeCell="E86" sqref="E86:Q87"/>
    </sheetView>
  </sheetViews>
  <sheetFormatPr defaultColWidth="9.140625" defaultRowHeight="11.25" customHeight="1" x14ac:dyDescent="0.2"/>
  <cols>
    <col min="1" max="1" width="27" style="1" bestFit="1" customWidth="1"/>
    <col min="2" max="2" width="6.7109375" style="1" bestFit="1" customWidth="1"/>
    <col min="3" max="3" width="7.7109375" style="1" bestFit="1" customWidth="1"/>
    <col min="4" max="4" width="1.5703125" style="1" customWidth="1"/>
    <col min="5" max="5" width="19" style="1" bestFit="1" customWidth="1"/>
    <col min="6" max="6" width="1.85546875" style="1" customWidth="1"/>
    <col min="7" max="7" width="19.140625" style="1" bestFit="1" customWidth="1"/>
    <col min="8" max="8" width="0.85546875" style="1" customWidth="1"/>
    <col min="9" max="9" width="20" style="1" bestFit="1" customWidth="1"/>
    <col min="10" max="10" width="1" style="1" customWidth="1"/>
    <col min="11" max="11" width="34.5703125" style="1" bestFit="1" customWidth="1"/>
    <col min="12" max="12" width="2" style="1" customWidth="1"/>
    <col min="13" max="13" width="28.28515625" style="1" bestFit="1" customWidth="1"/>
    <col min="14" max="14" width="2.5703125" style="1" customWidth="1"/>
    <col min="15" max="15" width="22" style="1" bestFit="1" customWidth="1"/>
    <col min="16" max="16384" width="9.140625" style="1"/>
  </cols>
  <sheetData>
    <row r="1" spans="1:15" ht="12" thickBot="1" x14ac:dyDescent="0.25">
      <c r="A1" s="256" t="str">
        <f>Suspensões!$L$1</f>
        <v>Português</v>
      </c>
      <c r="D1" s="91"/>
      <c r="E1" s="90" t="str">
        <f>IF($A$1="Português",E2,(IF($A$1="English",E3,(IF($A$1="Español",E4,(IF($A$1="Français",E5)))))))</f>
        <v>PENDÃO CÚBICO</v>
      </c>
      <c r="G1" s="90" t="str">
        <f>IF($A$1="Português",G2,(IF($A$1="English",G3,(IF($A$1="Español",G4,(IF($A$1="Français",G5)))))))</f>
        <v>Produção e Colocação</v>
      </c>
      <c r="I1" s="90" t="str">
        <f>IF($A$1="Português",I2,(IF($A$1="English",I3,(IF($A$1="Español",I4,(IF($A$1="Français",I5)))))))</f>
        <v>1,45 Lg. x 1,45 Alt.</v>
      </c>
      <c r="K1" s="90" t="str">
        <f>IF($A$1="Português",K2,(IF($A$1="English",K3,(IF($A$1="Español",K4,(IF($A$1="Français",K5)))))))</f>
        <v>PENDÃO PARALELIPIPÉDICO</v>
      </c>
      <c r="M1" s="90" t="str">
        <f>IF($A$1="Português",M2,(IF($A$1="English",M3,(IF($A$1="Español",M4,(IF($A$1="Français",M5)))))))</f>
        <v>IMAGENS PARA PRODUÇÃO E APLICAÇÃO</v>
      </c>
      <c r="O1" s="90" t="str">
        <f>IF($A$1="Português",O2,(IF($A$1="English",O3,(IF($A$1="Español",O4,(IF($A$1="Français",O5)))))))</f>
        <v>Data limite de Inscrição até:</v>
      </c>
    </row>
    <row r="2" spans="1:15" ht="12" x14ac:dyDescent="0.2">
      <c r="A2" s="273" t="s">
        <v>243</v>
      </c>
      <c r="B2" s="274"/>
      <c r="C2" s="275"/>
      <c r="D2" s="148"/>
      <c r="E2" s="1" t="s">
        <v>46</v>
      </c>
      <c r="G2" s="2" t="s">
        <v>43</v>
      </c>
      <c r="I2" s="2" t="s">
        <v>82</v>
      </c>
      <c r="K2" s="1" t="s">
        <v>49</v>
      </c>
      <c r="M2" s="86" t="s">
        <v>107</v>
      </c>
      <c r="O2" s="2" t="s">
        <v>220</v>
      </c>
    </row>
    <row r="3" spans="1:15" ht="13.15" customHeight="1" thickBot="1" x14ac:dyDescent="0.25">
      <c r="A3" s="276" t="s">
        <v>234</v>
      </c>
      <c r="B3" s="277"/>
      <c r="C3" s="278">
        <v>45723</v>
      </c>
      <c r="D3" s="148"/>
      <c r="E3" s="1" t="s">
        <v>47</v>
      </c>
      <c r="G3" s="2" t="s">
        <v>28</v>
      </c>
      <c r="I3" s="2" t="s">
        <v>83</v>
      </c>
      <c r="K3" s="1" t="s">
        <v>50</v>
      </c>
      <c r="M3" s="118" t="s">
        <v>108</v>
      </c>
      <c r="O3" s="2" t="s">
        <v>221</v>
      </c>
    </row>
    <row r="4" spans="1:15" ht="13.15" customHeight="1" thickBot="1" x14ac:dyDescent="0.25">
      <c r="A4" s="279" t="s">
        <v>210</v>
      </c>
      <c r="B4" s="280">
        <v>161</v>
      </c>
      <c r="C4" s="281">
        <f>IF($C$8=0,"0",IF(B4=0,"0",$C$8-B4))</f>
        <v>45567</v>
      </c>
      <c r="D4" s="93"/>
      <c r="E4" s="1" t="s">
        <v>48</v>
      </c>
      <c r="G4" s="2" t="s">
        <v>45</v>
      </c>
      <c r="I4" s="2" t="s">
        <v>84</v>
      </c>
      <c r="K4" s="1" t="s">
        <v>74</v>
      </c>
      <c r="M4" s="118" t="s">
        <v>109</v>
      </c>
      <c r="O4" s="2" t="s">
        <v>222</v>
      </c>
    </row>
    <row r="5" spans="1:15" ht="13.15" customHeight="1" x14ac:dyDescent="0.2">
      <c r="A5" s="282" t="s">
        <v>228</v>
      </c>
      <c r="B5" s="283">
        <v>161</v>
      </c>
      <c r="C5" s="281">
        <f>IF($C$8=0,"0",IF(B5=0,"0",$C$8-B5))</f>
        <v>45567</v>
      </c>
      <c r="D5" s="92"/>
      <c r="E5" s="1" t="s">
        <v>73</v>
      </c>
      <c r="G5" s="2" t="s">
        <v>72</v>
      </c>
      <c r="I5" s="1" t="s">
        <v>91</v>
      </c>
      <c r="K5" s="1" t="s">
        <v>75</v>
      </c>
      <c r="M5" s="118" t="s">
        <v>110</v>
      </c>
      <c r="O5" s="2" t="s">
        <v>223</v>
      </c>
    </row>
    <row r="6" spans="1:15" ht="13.15" customHeight="1" x14ac:dyDescent="0.2">
      <c r="A6" s="284" t="s">
        <v>229</v>
      </c>
      <c r="B6" s="285">
        <v>30</v>
      </c>
      <c r="C6" s="281">
        <f>IF($C$3=0,"0",IF(B6=0,"0",$C$3-B6))</f>
        <v>45693</v>
      </c>
      <c r="D6" s="9"/>
      <c r="E6" s="90" t="str">
        <f>IF($A$1="Português",E7,(IF($A$1="English",E8,(IF($A$1="Español",E9,(IF($A$1="Français",E10)))))))</f>
        <v xml:space="preserve">PENDÃO 1 FACE </v>
      </c>
      <c r="G6" s="90" t="str">
        <f>IF($A$1="Português",G7,(IF($A$1="English",G8,(IF($A$1="Español",G9,(IF($A$1="Français",G10)))))))</f>
        <v>PENDÃO TRIANGULAR</v>
      </c>
      <c r="I6" s="90" t="str">
        <f>IF($A$1="Português",I7,(IF($A$1="English",I8,(IF($A$1="Español",I9,(IF($A$1="Français",I10)))))))</f>
        <v>2,90 Lg. x 2,90 Alt.</v>
      </c>
      <c r="K6" s="90" t="str">
        <f>IF($A$1="Português",K7,(IF($A$1="English",K8,(IF($A$1="Español",K9,(IF($A$1="Français",K10)))))))</f>
        <v>Campos Obrigatórios</v>
      </c>
      <c r="M6" s="90" t="str">
        <f>IF($A$1="Português",M7,(IF($A$1="English",M8,(IF($A$1="Español",M9,(IF($A$1="Français",M10)))))))</f>
        <v>SÓ COLOCAÇÃO</v>
      </c>
      <c r="O6" s="90" t="str">
        <f>IF($A$1="Português",O7,(IF($A$1="English",O8,(IF($A$1="Español",O9,(IF($A$1="Français",O10)))))))</f>
        <v>Restante Pagamento até:</v>
      </c>
    </row>
    <row r="7" spans="1:15" ht="13.15" customHeight="1" x14ac:dyDescent="0.2">
      <c r="A7" s="286" t="s">
        <v>235</v>
      </c>
      <c r="B7" s="285">
        <v>20</v>
      </c>
      <c r="C7" s="281">
        <f>IF($C$3=0,"0",IF(B7=0,"0",$C$3-B7))</f>
        <v>45703</v>
      </c>
      <c r="D7" s="13"/>
      <c r="E7" s="1" t="s">
        <v>54</v>
      </c>
      <c r="G7" s="1" t="s">
        <v>51</v>
      </c>
      <c r="I7" s="2" t="s">
        <v>85</v>
      </c>
      <c r="K7" s="92" t="s">
        <v>8</v>
      </c>
      <c r="M7" s="86" t="s">
        <v>111</v>
      </c>
      <c r="O7" s="2" t="s">
        <v>190</v>
      </c>
    </row>
    <row r="8" spans="1:15" ht="13.15" customHeight="1" x14ac:dyDescent="0.2">
      <c r="A8" s="287" t="s">
        <v>160</v>
      </c>
      <c r="B8" s="288"/>
      <c r="C8" s="289">
        <v>45728</v>
      </c>
      <c r="D8" s="91"/>
      <c r="E8" s="1" t="s">
        <v>55</v>
      </c>
      <c r="G8" s="1" t="s">
        <v>52</v>
      </c>
      <c r="I8" s="2" t="s">
        <v>86</v>
      </c>
      <c r="K8" s="92" t="s">
        <v>9</v>
      </c>
      <c r="M8" s="86" t="s">
        <v>112</v>
      </c>
      <c r="O8" s="2" t="s">
        <v>191</v>
      </c>
    </row>
    <row r="9" spans="1:15" ht="13.15" customHeight="1" x14ac:dyDescent="0.2">
      <c r="A9" s="287" t="s">
        <v>161</v>
      </c>
      <c r="B9" s="290">
        <v>1.5</v>
      </c>
      <c r="C9" s="281">
        <f>IF($C$8=0,"0",IF(B9=0,"0",$C$8-B9))</f>
        <v>45726.5</v>
      </c>
      <c r="D9" s="95"/>
      <c r="E9" s="1" t="s">
        <v>56</v>
      </c>
      <c r="G9" s="1" t="s">
        <v>53</v>
      </c>
      <c r="I9" s="2" t="s">
        <v>87</v>
      </c>
      <c r="K9" s="92" t="s">
        <v>10</v>
      </c>
      <c r="M9" s="127" t="s">
        <v>113</v>
      </c>
      <c r="O9" s="2" t="s">
        <v>192</v>
      </c>
    </row>
    <row r="10" spans="1:15" ht="13.15" customHeight="1" thickBot="1" x14ac:dyDescent="0.25">
      <c r="A10" s="279" t="s">
        <v>236</v>
      </c>
      <c r="B10" s="291">
        <v>1</v>
      </c>
      <c r="C10" s="281">
        <f>IF($C$8=0,"0",IF(B10=0,"0",$C$8-B10))</f>
        <v>45727</v>
      </c>
      <c r="D10" s="95"/>
      <c r="E10" s="1" t="s">
        <v>79</v>
      </c>
      <c r="G10" s="1" t="s">
        <v>77</v>
      </c>
      <c r="I10" s="2" t="s">
        <v>92</v>
      </c>
      <c r="K10" s="2" t="s">
        <v>101</v>
      </c>
      <c r="M10" s="86" t="s">
        <v>114</v>
      </c>
      <c r="O10" s="2" t="s">
        <v>193</v>
      </c>
    </row>
    <row r="11" spans="1:15" ht="13.15" customHeight="1" thickBot="1" x14ac:dyDescent="0.25">
      <c r="A11" s="292" t="s">
        <v>237</v>
      </c>
      <c r="B11" s="293">
        <f>C11-C8+1</f>
        <v>5</v>
      </c>
      <c r="C11" s="294">
        <v>45732</v>
      </c>
      <c r="D11" s="95"/>
      <c r="E11" s="90" t="str">
        <f>IF($A$1="Português",E12,(IF($A$1="English",E13,(IF($A$1="Español",E14,(IF($A$1="Français",E15)))))))</f>
        <v>(2 semanas)</v>
      </c>
      <c r="G11" s="90" t="str">
        <f>IF($A$1="Português",G12,(IF($A$1="English",G13,(IF($A$1="Español",G14,(IF($A$1="Français",G15)))))))</f>
        <v>Enviar para:</v>
      </c>
      <c r="I11" s="90" t="str">
        <f>IF($A$1="Português",I12,(IF($A$1="English",I13,(IF($A$1="Español",I14,(IF($A$1="Français",I15)))))))</f>
        <v>1,45 Lg. x 2,90 Alt.</v>
      </c>
      <c r="K11" s="90" t="str">
        <f>IF($A$1="Português",K12,(IF($A$1="English",K13,(IF($A$1="Español",K14,(IF($A$1="Français",K15)))))))</f>
        <v>REQUISIÇÃO DE ESPAÇOS PUBLICITÁRIOS - PENDÕES</v>
      </c>
      <c r="M11" s="90" t="str">
        <f>IF($A$1="Português",M12,(IF($A$1="English",M13,(IF($A$1="Español",M14,(IF($A$1="Français",M15)))))))</f>
        <v>PRODUÇÃO E COLOCAÇÃO</v>
      </c>
      <c r="O11" s="90" t="str">
        <f>IF($A$1="Português",O12,(IF($A$1="English",O13,(IF($A$1="Español",O14,(IF($A$1="Français",O15)))))))</f>
        <v>IVA (ler Normas)</v>
      </c>
    </row>
    <row r="12" spans="1:15" ht="13.15" customHeight="1" x14ac:dyDescent="0.2">
      <c r="A12" s="295" t="s">
        <v>238</v>
      </c>
      <c r="B12" s="296">
        <v>1</v>
      </c>
      <c r="C12" s="281">
        <f>IF(C11=0,"0",$C$11+$B$12)</f>
        <v>45733</v>
      </c>
      <c r="D12" s="91"/>
      <c r="E12" s="1" t="s">
        <v>63</v>
      </c>
      <c r="G12" s="9" t="s">
        <v>170</v>
      </c>
      <c r="I12" s="2" t="s">
        <v>88</v>
      </c>
      <c r="K12" s="23" t="s">
        <v>224</v>
      </c>
      <c r="M12" s="86" t="s">
        <v>119</v>
      </c>
      <c r="O12" s="92" t="s">
        <v>212</v>
      </c>
    </row>
    <row r="13" spans="1:15" ht="13.15" customHeight="1" x14ac:dyDescent="0.2">
      <c r="A13" s="295" t="s">
        <v>162</v>
      </c>
      <c r="B13" s="297"/>
      <c r="C13" s="294">
        <v>45734</v>
      </c>
      <c r="D13" s="3"/>
      <c r="E13" s="1" t="s">
        <v>64</v>
      </c>
      <c r="G13" s="9" t="s">
        <v>171</v>
      </c>
      <c r="I13" s="2" t="s">
        <v>89</v>
      </c>
      <c r="K13" s="23" t="s">
        <v>225</v>
      </c>
      <c r="M13" s="141" t="s">
        <v>120</v>
      </c>
      <c r="O13" s="92" t="s">
        <v>213</v>
      </c>
    </row>
    <row r="14" spans="1:15" ht="13.15" customHeight="1" x14ac:dyDescent="0.2">
      <c r="A14" s="298" t="s">
        <v>188</v>
      </c>
      <c r="B14" s="299"/>
      <c r="C14" s="300">
        <v>6.5</v>
      </c>
      <c r="D14" s="3"/>
      <c r="E14" s="1" t="s">
        <v>63</v>
      </c>
      <c r="G14" s="9" t="s">
        <v>172</v>
      </c>
      <c r="I14" s="2" t="s">
        <v>90</v>
      </c>
      <c r="K14" s="1" t="s">
        <v>226</v>
      </c>
      <c r="M14" s="86" t="s">
        <v>122</v>
      </c>
      <c r="O14" s="92" t="s">
        <v>214</v>
      </c>
    </row>
    <row r="15" spans="1:15" ht="13.15" customHeight="1" thickBot="1" x14ac:dyDescent="0.25">
      <c r="A15" s="301" t="s">
        <v>211</v>
      </c>
      <c r="B15" s="302">
        <v>10</v>
      </c>
      <c r="C15" s="303">
        <v>3.25</v>
      </c>
      <c r="D15" s="3"/>
      <c r="E15" s="1" t="s">
        <v>70</v>
      </c>
      <c r="G15" s="9" t="s">
        <v>173</v>
      </c>
      <c r="I15" s="1" t="s">
        <v>93</v>
      </c>
      <c r="K15" s="1" t="s">
        <v>227</v>
      </c>
      <c r="M15" s="86" t="s">
        <v>121</v>
      </c>
      <c r="O15" s="1" t="s">
        <v>215</v>
      </c>
    </row>
    <row r="16" spans="1:15" ht="13.15" customHeight="1" x14ac:dyDescent="0.2">
      <c r="D16" s="97"/>
      <c r="E16" s="90" t="str">
        <f>IF($A$1="Português",E17,(IF($A$1="English",E18,(IF($A$1="Español",E19,(IF($A$1="Français",E20)))))))</f>
        <v>Valor</v>
      </c>
      <c r="G16" s="90" t="str">
        <f>IF($A$1="Português",G17,(IF($A$1="English",G18,(IF($A$1="Español",G19,(IF($A$1="Français",G20)))))))</f>
        <v>PENDÃO DUPLA FACE</v>
      </c>
      <c r="I16" s="90" t="str">
        <f>IF($A$1="Português",I17,(IF($A$1="English",I18,(IF($A$1="Español",I19,(IF($A$1="Français",I20)))))))</f>
        <v>Só Colocação</v>
      </c>
      <c r="K16" s="90" t="str">
        <f>IF($A$1="Português",K17,(IF($A$1="English",K18,(IF($A$1="Español",K19,(IF($A$1="Français",K20)))))))</f>
        <v>Nome da Empresa Expositora:</v>
      </c>
      <c r="M16" s="90" t="str">
        <f>IF($A$1="Português",M17,(IF($A$1="English",M18,(IF($A$1="Español",M19,(IF($A$1="Français",M20)))))))</f>
        <v>ARTES FINAIS</v>
      </c>
    </row>
    <row r="17" spans="1:13" ht="12.6" customHeight="1" x14ac:dyDescent="0.2">
      <c r="A17" s="90" t="str">
        <f>IF($A$1="Português",A18,(IF($A$1="English",A19,(IF($A$1="Español",A20,(IF($A$1="Français",A21)))))))</f>
        <v>12 a 16 de Março de 2025</v>
      </c>
      <c r="C17" s="90" t="str">
        <f>IF($A$1="Português",C18,(IF($A$1="English",C19,(IF($A$1="Español",C20,(IF($A$1="Français",C21)))))))</f>
        <v>Assinatura:</v>
      </c>
      <c r="D17" s="3"/>
      <c r="E17" s="4" t="s">
        <v>6</v>
      </c>
      <c r="G17" s="1" t="s">
        <v>57</v>
      </c>
      <c r="I17" s="2" t="s">
        <v>42</v>
      </c>
      <c r="K17" s="96" t="s">
        <v>96</v>
      </c>
      <c r="M17" s="142" t="s">
        <v>139</v>
      </c>
    </row>
    <row r="18" spans="1:13" ht="11.25" customHeight="1" x14ac:dyDescent="0.2">
      <c r="A18" s="271" t="s">
        <v>239</v>
      </c>
      <c r="C18" s="1" t="s">
        <v>3</v>
      </c>
      <c r="D18" s="3"/>
      <c r="E18" s="4" t="s">
        <v>20</v>
      </c>
      <c r="G18" s="1" t="s">
        <v>58</v>
      </c>
      <c r="I18" s="2" t="s">
        <v>24</v>
      </c>
      <c r="K18" s="1" t="s">
        <v>97</v>
      </c>
      <c r="M18" s="142" t="s">
        <v>140</v>
      </c>
    </row>
    <row r="19" spans="1:13" ht="11.25" customHeight="1" x14ac:dyDescent="0.2">
      <c r="A19" s="272" t="s">
        <v>240</v>
      </c>
      <c r="C19" s="1" t="s">
        <v>14</v>
      </c>
      <c r="D19" s="3"/>
      <c r="E19" s="4" t="s">
        <v>6</v>
      </c>
      <c r="G19" s="1" t="s">
        <v>59</v>
      </c>
      <c r="I19" s="2" t="s">
        <v>44</v>
      </c>
      <c r="K19" s="96" t="s">
        <v>98</v>
      </c>
      <c r="M19" s="142" t="s">
        <v>141</v>
      </c>
    </row>
    <row r="20" spans="1:13" ht="11.25" customHeight="1" x14ac:dyDescent="0.2">
      <c r="A20" s="272" t="s">
        <v>241</v>
      </c>
      <c r="C20" s="1" t="s">
        <v>15</v>
      </c>
      <c r="D20" s="3"/>
      <c r="E20" s="4" t="s">
        <v>68</v>
      </c>
      <c r="G20" s="1" t="s">
        <v>76</v>
      </c>
      <c r="I20" s="2" t="s">
        <v>71</v>
      </c>
      <c r="K20" s="1" t="s">
        <v>99</v>
      </c>
      <c r="M20" s="142" t="s">
        <v>142</v>
      </c>
    </row>
    <row r="21" spans="1:13" ht="11.25" customHeight="1" x14ac:dyDescent="0.2">
      <c r="A21" s="1" t="s">
        <v>242</v>
      </c>
      <c r="C21" s="1" t="s">
        <v>14</v>
      </c>
      <c r="D21" s="91"/>
      <c r="E21" s="90" t="str">
        <f>IF($A$1="Português",E22,(IF($A$1="English",E23,(IF($A$1="Español",E24,(IF($A$1="Français",E25)))))))</f>
        <v>Quant.</v>
      </c>
      <c r="G21" s="140" t="str">
        <f>IF($A$1="Português",G22,(IF($A$1="English",G23,(IF($A$1="Español",G24,(IF($A$1="Français",G25,)))))))</f>
        <v>TOTAL DA REQUISIÇÃO</v>
      </c>
      <c r="I21" s="135" t="str">
        <f>IF($A$1="Português",I22,(IF($A$1="English",I23,(IF($A$1="Español",I24,(IF($A$1="Français",I25,)))))))</f>
        <v>Pais:</v>
      </c>
    </row>
    <row r="22" spans="1:13" ht="11.25" customHeight="1" x14ac:dyDescent="0.2">
      <c r="A22" s="90" t="str">
        <f>IF($A$1="Português",A23,(IF($A$1="English",A24,(IF($A$1="Español",A25,(IF($A$1="Français",A26)))))))</f>
        <v>Atenção!</v>
      </c>
      <c r="C22" s="90" t="str">
        <f>IF($A$1="Português",C23,(IF($A$1="English",C24,(IF($A$1="Español",C25,(IF($A$1="Français",C26)))))))</f>
        <v>para:</v>
      </c>
      <c r="D22" s="97"/>
      <c r="E22" s="94" t="s">
        <v>7</v>
      </c>
      <c r="G22" s="2" t="s">
        <v>156</v>
      </c>
      <c r="I22" s="13" t="s">
        <v>143</v>
      </c>
    </row>
    <row r="23" spans="1:13" ht="11.25" customHeight="1" x14ac:dyDescent="0.2">
      <c r="A23" s="2" t="s">
        <v>163</v>
      </c>
      <c r="C23" s="1" t="s">
        <v>135</v>
      </c>
      <c r="D23" s="97"/>
      <c r="E23" s="94" t="s">
        <v>21</v>
      </c>
      <c r="G23" s="2" t="s">
        <v>157</v>
      </c>
      <c r="I23" s="13" t="s">
        <v>144</v>
      </c>
    </row>
    <row r="24" spans="1:13" x14ac:dyDescent="0.2">
      <c r="A24" s="2" t="s">
        <v>164</v>
      </c>
      <c r="C24" s="1" t="s">
        <v>136</v>
      </c>
      <c r="D24" s="97"/>
      <c r="E24" s="94" t="s">
        <v>22</v>
      </c>
      <c r="G24" s="2" t="s">
        <v>158</v>
      </c>
      <c r="I24" s="13" t="s">
        <v>143</v>
      </c>
    </row>
    <row r="25" spans="1:13" x14ac:dyDescent="0.2">
      <c r="A25" s="2" t="s">
        <v>165</v>
      </c>
      <c r="C25" s="1" t="s">
        <v>137</v>
      </c>
      <c r="D25" s="97"/>
      <c r="E25" s="94" t="s">
        <v>67</v>
      </c>
      <c r="G25" s="2" t="s">
        <v>159</v>
      </c>
      <c r="I25" s="13" t="s">
        <v>145</v>
      </c>
    </row>
    <row r="26" spans="1:13" x14ac:dyDescent="0.2">
      <c r="A26" s="2" t="s">
        <v>164</v>
      </c>
      <c r="C26" s="1" t="s">
        <v>138</v>
      </c>
      <c r="D26" s="97"/>
      <c r="E26" s="90" t="str">
        <f>IF($A$1="Português",E27,(IF($A$1="English",E28,(IF($A$1="Español",E29,(IF($A$1="Français",E30)))))))</f>
        <v>Ler</v>
      </c>
      <c r="I26" s="90" t="str">
        <f>IF($A$1="Português",I27,(IF($A$1="English",I28,(IF($A$1="Español",I29,(IF($A$1="Français",I30)))))))</f>
        <v>Data:</v>
      </c>
    </row>
    <row r="27" spans="1:13" x14ac:dyDescent="0.2">
      <c r="A27" s="90" t="str">
        <f>IF($A$1="Português",A28,(IF($A$1="English",A29,(IF($A$1="Español",A30,(IF($A$1="Français",A31)))))))</f>
        <v>Nº Contribuinte:</v>
      </c>
      <c r="C27" s="90" t="str">
        <f>IF($A$1="Português",C28,(IF($A$1="English",C29,(IF($A$1="Español",C30,(IF($A$1="Français",C31)))))))</f>
        <v>unid.</v>
      </c>
      <c r="D27" s="97"/>
      <c r="E27" s="94" t="s">
        <v>166</v>
      </c>
      <c r="I27" s="94" t="s">
        <v>4</v>
      </c>
    </row>
    <row r="28" spans="1:13" ht="12.75" x14ac:dyDescent="0.2">
      <c r="A28" s="96" t="s">
        <v>0</v>
      </c>
      <c r="C28" s="9" t="s">
        <v>1</v>
      </c>
      <c r="D28" s="94"/>
      <c r="E28" s="94" t="s">
        <v>167</v>
      </c>
      <c r="F28" s="98"/>
      <c r="I28" s="94" t="s">
        <v>11</v>
      </c>
    </row>
    <row r="29" spans="1:13" x14ac:dyDescent="0.2">
      <c r="A29" s="13" t="s">
        <v>80</v>
      </c>
      <c r="C29" s="13" t="s">
        <v>19</v>
      </c>
      <c r="D29" s="97"/>
      <c r="E29" s="94" t="s">
        <v>168</v>
      </c>
      <c r="I29" s="94" t="s">
        <v>12</v>
      </c>
    </row>
    <row r="30" spans="1:13" x14ac:dyDescent="0.2">
      <c r="A30" s="1" t="s">
        <v>13</v>
      </c>
      <c r="C30" s="9" t="s">
        <v>1</v>
      </c>
      <c r="D30" s="97"/>
      <c r="E30" s="94" t="s">
        <v>169</v>
      </c>
      <c r="I30" s="94" t="s">
        <v>11</v>
      </c>
    </row>
    <row r="31" spans="1:13" x14ac:dyDescent="0.2">
      <c r="A31" s="13" t="s">
        <v>69</v>
      </c>
      <c r="C31" s="13" t="s">
        <v>19</v>
      </c>
    </row>
    <row r="32" spans="1:13" x14ac:dyDescent="0.2"/>
    <row r="40" spans="3:3" ht="11.25" customHeight="1" x14ac:dyDescent="0.2">
      <c r="C40" s="2"/>
    </row>
    <row r="41" spans="3:3" ht="11.25" customHeight="1" x14ac:dyDescent="0.2">
      <c r="C41" s="2"/>
    </row>
  </sheetData>
  <sheetProtection selectLockedCells="1"/>
  <phoneticPr fontId="0" type="noConversion"/>
  <printOptions horizontalCentered="1" gridLines="1"/>
  <pageMargins left="0" right="0" top="0.43307086614173229" bottom="0" header="0.19685039370078741" footer="0"/>
  <pageSetup paperSize="9" orientation="landscape" r:id="rId1"/>
  <headerFooter alignWithMargins="0">
    <oddHeader xml:space="preserve">&amp;C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08951-D160-4504-8083-56F481BBBDC4}">
  <dimension ref="A1:A72"/>
  <sheetViews>
    <sheetView showGridLines="0" topLeftCell="A35" zoomScaleNormal="100" workbookViewId="0">
      <selection activeCell="E86" sqref="E86:Q87"/>
    </sheetView>
  </sheetViews>
  <sheetFormatPr defaultColWidth="9.140625" defaultRowHeight="11.25" x14ac:dyDescent="0.2"/>
  <cols>
    <col min="1" max="1" width="137.140625" style="82" customWidth="1"/>
    <col min="2" max="16384" width="9.140625" style="82"/>
  </cols>
  <sheetData>
    <row r="1" spans="1:1" ht="14.25" customHeight="1" x14ac:dyDescent="0.2">
      <c r="A1" s="126" t="str">
        <f>Suspensões!$L$1</f>
        <v>Português</v>
      </c>
    </row>
    <row r="2" spans="1:1" ht="15" customHeight="1" x14ac:dyDescent="0.2">
      <c r="A2" s="139"/>
    </row>
    <row r="3" spans="1:1" x14ac:dyDescent="0.2">
      <c r="A3" s="55" t="str">
        <f>IF($A$1="Português",A4,(IF($A$1="English",A5,(IF($A$1="Español",A6,(IF($A$1="Français",A7)))))))</f>
        <v>Requisições durante a Montagem e Realização tem um AGRAVAMENTO de 30% e está sujeita à disponibilidade do produto</v>
      </c>
    </row>
    <row r="4" spans="1:1" x14ac:dyDescent="0.2">
      <c r="A4" s="150" t="s">
        <v>178</v>
      </c>
    </row>
    <row r="5" spans="1:1" x14ac:dyDescent="0.2">
      <c r="A5" s="151" t="s">
        <v>179</v>
      </c>
    </row>
    <row r="6" spans="1:1" x14ac:dyDescent="0.2">
      <c r="A6" s="150" t="s">
        <v>180</v>
      </c>
    </row>
    <row r="7" spans="1:1" x14ac:dyDescent="0.2">
      <c r="A7" s="153" t="s">
        <v>181</v>
      </c>
    </row>
    <row r="8" spans="1:1" ht="22.5" x14ac:dyDescent="0.2">
      <c r="A8" s="154" t="str">
        <f>IF($A$1="Português",A9,(IF($A$1="English",A10,(IF($A$1="Español",A11,(IF($A$1="Français",A12,)))))))</f>
        <v>A desistência de serviços solicitados só poderá ser feita até ao 4º dia antes do período de montagem, a partir desta data 
não haverá lugar à devolução do valor pago.</v>
      </c>
    </row>
    <row r="9" spans="1:1" ht="22.5" x14ac:dyDescent="0.2">
      <c r="A9" s="150" t="s">
        <v>216</v>
      </c>
    </row>
    <row r="10" spans="1:1" ht="22.5" x14ac:dyDescent="0.2">
      <c r="A10" s="151" t="s">
        <v>217</v>
      </c>
    </row>
    <row r="11" spans="1:1" ht="22.5" x14ac:dyDescent="0.2">
      <c r="A11" s="150" t="s">
        <v>218</v>
      </c>
    </row>
    <row r="12" spans="1:1" ht="22.5" x14ac:dyDescent="0.2">
      <c r="A12" s="152" t="s">
        <v>219</v>
      </c>
    </row>
    <row r="13" spans="1:1" x14ac:dyDescent="0.2">
      <c r="A13" s="136" t="str">
        <f>IF($A$1="Português",A14,(IF($A$1="English",A15,(IF($A$1="Español",A16,(IF($A$1="Français",A17,)))))))</f>
        <v xml:space="preserve">Se for uma REGIÃO AUTÓNOMA, indique qual:    (Aplica-se apenas às Empresas Portuguesas)   </v>
      </c>
    </row>
    <row r="14" spans="1:1" x14ac:dyDescent="0.2">
      <c r="A14" s="23" t="s">
        <v>149</v>
      </c>
    </row>
    <row r="15" spans="1:1" x14ac:dyDescent="0.2">
      <c r="A15" s="129" t="s">
        <v>146</v>
      </c>
    </row>
    <row r="16" spans="1:1" x14ac:dyDescent="0.2">
      <c r="A16" s="23" t="s">
        <v>147</v>
      </c>
    </row>
    <row r="17" spans="1:1" x14ac:dyDescent="0.2">
      <c r="A17" s="137" t="s">
        <v>148</v>
      </c>
    </row>
    <row r="18" spans="1:1" x14ac:dyDescent="0.2">
      <c r="A18" s="112" t="str">
        <f>IF($A$1="Português",A19,(IF($A$1="English",A20,(IF($A$1="Español",A21,(IF($A$1="Français",A22)))))))</f>
        <v>OS PENDÕES SÃO LOCALIZADOS DENTRO DO ESPAÇO DO STAND.  ALTURA MÁXIMA AO SOLO 6 METROS</v>
      </c>
    </row>
    <row r="19" spans="1:1" x14ac:dyDescent="0.2">
      <c r="A19" s="1" t="s">
        <v>60</v>
      </c>
    </row>
    <row r="20" spans="1:1" x14ac:dyDescent="0.2">
      <c r="A20" s="1" t="s">
        <v>61</v>
      </c>
    </row>
    <row r="21" spans="1:1" x14ac:dyDescent="0.2">
      <c r="A21" s="1" t="s">
        <v>62</v>
      </c>
    </row>
    <row r="22" spans="1:1" x14ac:dyDescent="0.2">
      <c r="A22" s="83" t="s">
        <v>78</v>
      </c>
    </row>
    <row r="23" spans="1:1" x14ac:dyDescent="0.2">
      <c r="A23" s="112" t="str">
        <f>IF($A$1="Português",A24,(IF($A$1="English",A25,(IF($A$1="Español",A26,(IF($A$1="Français",A27)))))))</f>
        <v>Pagamento a favor de:    LISBOA-FEIRAS CONGRESSOS E EVENTOS   (referência)</v>
      </c>
    </row>
    <row r="24" spans="1:1" x14ac:dyDescent="0.2">
      <c r="A24" s="80" t="s">
        <v>123</v>
      </c>
    </row>
    <row r="25" spans="1:1" x14ac:dyDescent="0.2">
      <c r="A25" s="81" t="s">
        <v>124</v>
      </c>
    </row>
    <row r="26" spans="1:1" x14ac:dyDescent="0.2">
      <c r="A26" s="80" t="s">
        <v>125</v>
      </c>
    </row>
    <row r="27" spans="1:1" x14ac:dyDescent="0.2">
      <c r="A27" s="111" t="s">
        <v>126</v>
      </c>
    </row>
    <row r="28" spans="1:1" x14ac:dyDescent="0.2">
      <c r="A28" s="112" t="str">
        <f>IF($A$1="Português",A29,(IF($A$1="English",A30,(IF($A$1="Español",A31,(IF($A$1="Français",A32)))))))</f>
        <v>Para proceder a uma correcta montagem dos equipamentos/serviços, é imprescindível o envio do PLANO TÉCNICO, com indicação da localização pretendida.</v>
      </c>
    </row>
    <row r="29" spans="1:1" x14ac:dyDescent="0.2">
      <c r="A29" s="113" t="s">
        <v>102</v>
      </c>
    </row>
    <row r="30" spans="1:1" x14ac:dyDescent="0.2">
      <c r="A30" s="114" t="s">
        <v>103</v>
      </c>
    </row>
    <row r="31" spans="1:1" x14ac:dyDescent="0.2">
      <c r="A31" s="113" t="s">
        <v>104</v>
      </c>
    </row>
    <row r="32" spans="1:1" x14ac:dyDescent="0.2">
      <c r="A32" s="115" t="s">
        <v>105</v>
      </c>
    </row>
    <row r="33" spans="1:1" ht="22.5" x14ac:dyDescent="0.2">
      <c r="A33" s="55" t="str">
        <f>IF($A$1="Português",A34,(IF($A$1="English",A35,(IF($A$1="Español",A36,(IF($A$1="Français",A37)))))))</f>
        <v>Os pendões deverão ser entregues com baínhas ou ilhóses e tubos em alumínio ou estruturas adequadas, prontos a suspender. O peso não poderá exceder os 30Kg. 
Deverão ser entregues nas instalações da FIL até ao 1º dia de montagem.</v>
      </c>
    </row>
    <row r="34" spans="1:1" ht="22.5" x14ac:dyDescent="0.2">
      <c r="A34" s="86" t="s">
        <v>115</v>
      </c>
    </row>
    <row r="35" spans="1:1" ht="22.5" x14ac:dyDescent="0.2">
      <c r="A35" s="84" t="s">
        <v>116</v>
      </c>
    </row>
    <row r="36" spans="1:1" ht="22.5" x14ac:dyDescent="0.2">
      <c r="A36" s="127" t="s">
        <v>117</v>
      </c>
    </row>
    <row r="37" spans="1:1" ht="30" customHeight="1" x14ac:dyDescent="0.2">
      <c r="A37" s="85" t="s">
        <v>118</v>
      </c>
    </row>
    <row r="38" spans="1:1" x14ac:dyDescent="0.2">
      <c r="A38" s="55" t="str">
        <f>IF($A$1="Português",A39,(IF($A$1="English",A40,(IF($A$1="Español",A41,(IF($A$1="Français",A42)))))))</f>
        <v xml:space="preserve">As imagens devem ser enviadas até   </v>
      </c>
    </row>
    <row r="39" spans="1:1" x14ac:dyDescent="0.2">
      <c r="A39" s="124" t="s">
        <v>131</v>
      </c>
    </row>
    <row r="40" spans="1:1" x14ac:dyDescent="0.2">
      <c r="A40" s="117" t="s">
        <v>132</v>
      </c>
    </row>
    <row r="41" spans="1:1" x14ac:dyDescent="0.2">
      <c r="A41" s="124" t="s">
        <v>133</v>
      </c>
    </row>
    <row r="42" spans="1:1" x14ac:dyDescent="0.2">
      <c r="A42" s="124" t="s">
        <v>134</v>
      </c>
    </row>
    <row r="43" spans="1:1" s="1" customFormat="1" ht="22.5" x14ac:dyDescent="0.2">
      <c r="A43" s="55" t="str">
        <f>IF($A$1="Português",A44,(IF($A$1="English",A45,(IF($A$1="Español",A46,(IF($A$1="Français",A47)))))))</f>
        <v>IMAGENS PARA PRODUÇÃO E APLICAÇÃO devem ser enviadas em formato digital, preferencialmente em .PDF, .TIFF ou .JPEG, com uma resolução mínima de 72 dpi’s ao tamanho natural (1:1), com as fontes convertidas em curvas.</v>
      </c>
    </row>
    <row r="44" spans="1:1" s="1" customFormat="1" ht="22.5" x14ac:dyDescent="0.2">
      <c r="A44" s="121" t="s">
        <v>127</v>
      </c>
    </row>
    <row r="45" spans="1:1" s="1" customFormat="1" ht="22.5" x14ac:dyDescent="0.2">
      <c r="A45" s="122" t="s">
        <v>128</v>
      </c>
    </row>
    <row r="46" spans="1:1" s="1" customFormat="1" ht="22.5" x14ac:dyDescent="0.2">
      <c r="A46" s="121" t="s">
        <v>129</v>
      </c>
    </row>
    <row r="47" spans="1:1" s="1" customFormat="1" ht="22.5" x14ac:dyDescent="0.2">
      <c r="A47" s="123" t="s">
        <v>130</v>
      </c>
    </row>
    <row r="48" spans="1:1" s="1" customFormat="1" x14ac:dyDescent="0.2">
      <c r="A48" s="55" t="str">
        <f>IF($A$1="Português",A49,(IF($A$1="English",A50,(IF($A$1="Español",A51,(IF($A$1="Français",A52)))))))</f>
        <v>As telas são guardadas até ao último dia de montagem. Caso pretenda recolher as mesmas pedimos que nos informe até ao início da montagem.</v>
      </c>
    </row>
    <row r="49" spans="1:1" s="1" customFormat="1" x14ac:dyDescent="0.2">
      <c r="A49" s="241" t="s">
        <v>230</v>
      </c>
    </row>
    <row r="50" spans="1:1" s="1" customFormat="1" x14ac:dyDescent="0.2">
      <c r="A50" s="123" t="s">
        <v>232</v>
      </c>
    </row>
    <row r="51" spans="1:1" s="1" customFormat="1" x14ac:dyDescent="0.2">
      <c r="A51" s="268" t="s">
        <v>231</v>
      </c>
    </row>
    <row r="52" spans="1:1" s="1" customFormat="1" x14ac:dyDescent="0.2">
      <c r="A52" s="123" t="s">
        <v>233</v>
      </c>
    </row>
    <row r="53" spans="1:1" ht="22.5" x14ac:dyDescent="0.2">
      <c r="A53" s="112" t="str">
        <f>IF($A$1="Português",A54,(IF($A$1="English",A55,(IF($A$1="Español",A56,(IF($A$1="Français",A57)))))))</f>
        <v>2,90 Lg. x 1,45 Prof. 
x 2,90 Alt.</v>
      </c>
    </row>
    <row r="54" spans="1:1" ht="22.5" x14ac:dyDescent="0.2">
      <c r="A54" s="80" t="s">
        <v>202</v>
      </c>
    </row>
    <row r="55" spans="1:1" ht="22.5" x14ac:dyDescent="0.2">
      <c r="A55" s="81" t="s">
        <v>203</v>
      </c>
    </row>
    <row r="56" spans="1:1" ht="22.5" x14ac:dyDescent="0.2">
      <c r="A56" s="80" t="s">
        <v>204</v>
      </c>
    </row>
    <row r="57" spans="1:1" ht="22.5" x14ac:dyDescent="0.2">
      <c r="A57" s="147" t="s">
        <v>209</v>
      </c>
    </row>
    <row r="58" spans="1:1" ht="22.5" x14ac:dyDescent="0.2">
      <c r="A58" s="112" t="str">
        <f>IF($A$1="Português",A59,(IF($A$1="English",A60,(IF($A$1="Español",A61,(IF($A$1="Français",A62)))))))</f>
        <v>2,90 Lg. x 1,45 Prof.
x 1,45 Alt.</v>
      </c>
    </row>
    <row r="59" spans="1:1" ht="22.5" x14ac:dyDescent="0.2">
      <c r="A59" s="80" t="s">
        <v>205</v>
      </c>
    </row>
    <row r="60" spans="1:1" ht="22.5" x14ac:dyDescent="0.2">
      <c r="A60" s="81" t="s">
        <v>206</v>
      </c>
    </row>
    <row r="61" spans="1:1" ht="22.5" x14ac:dyDescent="0.2">
      <c r="A61" s="80" t="s">
        <v>207</v>
      </c>
    </row>
    <row r="62" spans="1:1" ht="22.5" x14ac:dyDescent="0.2">
      <c r="A62" s="147" t="s">
        <v>208</v>
      </c>
    </row>
    <row r="63" spans="1:1" x14ac:dyDescent="0.2">
      <c r="A63" s="136" t="str">
        <f>IF($A$1="Português",A64,IF($A$1="English",A65,IF($A$1="Español",A66,IF($A$1="Français",A67,))))</f>
        <v>(os dados recolhidos são facultados pelo titular no quadro das obrigações contratuais com a Lisboa-FCE e serão mantidos enquanto durar tal relação e para esse efeito)</v>
      </c>
    </row>
    <row r="64" spans="1:1" x14ac:dyDescent="0.2">
      <c r="A64" s="142" t="s">
        <v>184</v>
      </c>
    </row>
    <row r="65" spans="1:1" x14ac:dyDescent="0.2">
      <c r="A65" s="240" t="s">
        <v>185</v>
      </c>
    </row>
    <row r="66" spans="1:1" x14ac:dyDescent="0.2">
      <c r="A66" s="241" t="s">
        <v>186</v>
      </c>
    </row>
    <row r="67" spans="1:1" x14ac:dyDescent="0.2">
      <c r="A67" s="137" t="s">
        <v>187</v>
      </c>
    </row>
    <row r="68" spans="1:1" x14ac:dyDescent="0.2">
      <c r="A68" s="136" t="str">
        <f>IF($A$1="Português",A69,IF($A$1="English",A70,IF($A$1="Español",A71,IF($A$1="Français",A72,))))</f>
        <v>Formulário de envio de documento comprovativo de pagamento:</v>
      </c>
    </row>
    <row r="69" spans="1:1" x14ac:dyDescent="0.2">
      <c r="A69" s="241" t="s">
        <v>195</v>
      </c>
    </row>
    <row r="70" spans="1:1" x14ac:dyDescent="0.2">
      <c r="A70" s="13" t="s">
        <v>196</v>
      </c>
    </row>
    <row r="71" spans="1:1" x14ac:dyDescent="0.2">
      <c r="A71" s="13" t="s">
        <v>197</v>
      </c>
    </row>
    <row r="72" spans="1:1" x14ac:dyDescent="0.2">
      <c r="A72" s="13" t="s">
        <v>198</v>
      </c>
    </row>
  </sheetData>
  <sheetProtection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Suspensões</vt:lpstr>
      <vt:lpstr>T1</vt:lpstr>
      <vt:lpstr>T2</vt:lpstr>
      <vt:lpstr>Suspensões!Print_Area</vt:lpstr>
    </vt:vector>
  </TitlesOfParts>
  <Company>AIP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Olga Guido</cp:lastModifiedBy>
  <cp:lastPrinted>2024-07-02T16:24:31Z</cp:lastPrinted>
  <dcterms:created xsi:type="dcterms:W3CDTF">2010-07-14T14:04:12Z</dcterms:created>
  <dcterms:modified xsi:type="dcterms:W3CDTF">2024-07-09T18:12:32Z</dcterms:modified>
</cp:coreProperties>
</file>